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89\Desktop\★ポイント表テンプレ★\"/>
    </mc:Choice>
  </mc:AlternateContent>
  <xr:revisionPtr revIDLastSave="0" documentId="13_ncr:1_{B501D623-857B-4071-96E4-6CE4B4EC399D}" xr6:coauthVersionLast="36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治験等研究経費ポイント算出表yakuzai" sheetId="1" r:id="rId1"/>
    <sheet name="治験薬管理経費ポイント算出表" sheetId="6" r:id="rId2"/>
    <sheet name="スケジュール確認" sheetId="3" r:id="rId3"/>
  </sheets>
  <definedNames>
    <definedName name="_xlnm.Print_Area" localSheetId="0">治験等研究経費ポイント算出表yakuzai!$A$1:$N$33</definedName>
    <definedName name="_xlnm.Print_Area" localSheetId="1">治験薬管理経費ポイント算出表!$A$1:$N$28</definedName>
    <definedName name="_xlnm.Print_Titles" localSheetId="0">治験等研究経費ポイント算出表yakuzai!$1:$7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6" l="1"/>
  <c r="N23" i="1" l="1"/>
  <c r="M14" i="6"/>
  <c r="M23" i="6" l="1"/>
  <c r="N23" i="6" s="1"/>
  <c r="M24" i="6"/>
  <c r="N24" i="6" s="1"/>
  <c r="M25" i="6"/>
  <c r="N25" i="6" s="1"/>
  <c r="N26" i="6" l="1"/>
  <c r="M22" i="6"/>
  <c r="N22" i="6" s="1"/>
  <c r="M21" i="6"/>
  <c r="N21" i="6" s="1"/>
  <c r="M20" i="6"/>
  <c r="N20" i="6" s="1"/>
  <c r="M19" i="6"/>
  <c r="N19" i="6" s="1"/>
  <c r="M18" i="6"/>
  <c r="N18" i="6" s="1"/>
  <c r="M17" i="6"/>
  <c r="N17" i="6" s="1"/>
  <c r="M16" i="6"/>
  <c r="N16" i="6" s="1"/>
  <c r="M15" i="6"/>
  <c r="N15" i="6" s="1"/>
  <c r="N14" i="6"/>
  <c r="M13" i="6"/>
  <c r="N13" i="6" s="1"/>
  <c r="M12" i="6"/>
  <c r="M11" i="6"/>
  <c r="N11" i="6" s="1"/>
  <c r="M10" i="6"/>
  <c r="N10" i="6" s="1"/>
  <c r="N17" i="1"/>
  <c r="M16" i="1"/>
  <c r="N16" i="1" s="1"/>
  <c r="N24" i="1"/>
  <c r="N25" i="1"/>
  <c r="N26" i="1"/>
  <c r="M28" i="1"/>
  <c r="N28" i="1" s="1"/>
  <c r="M27" i="1"/>
  <c r="N27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M14" i="1"/>
  <c r="N14" i="1" s="1"/>
  <c r="M11" i="1"/>
  <c r="N11" i="1" s="1"/>
  <c r="M15" i="1"/>
  <c r="N15" i="1" s="1"/>
  <c r="M12" i="1"/>
  <c r="N12" i="1" s="1"/>
  <c r="M13" i="1"/>
  <c r="N13" i="1" s="1"/>
  <c r="M10" i="1"/>
  <c r="N10" i="1" s="1"/>
  <c r="N27" i="6" l="1"/>
  <c r="N28" i="6" l="1"/>
  <c r="N30" i="1" l="1"/>
  <c r="N29" i="1"/>
  <c r="N33" i="1" l="1"/>
</calcChain>
</file>

<file path=xl/sharedStrings.xml><?xml version="1.0" encoding="utf-8"?>
<sst xmlns="http://schemas.openxmlformats.org/spreadsheetml/2006/main" count="235" uniqueCount="174">
  <si>
    <t>別表１</t>
  </si>
  <si>
    <t>治験等研究経費ポイント算出表</t>
  </si>
  <si>
    <t>個々の治験について、要素毎に該当するポイントを求め、そのポイントを合計したものをその試験のポイント数とする。</t>
  </si>
  <si>
    <t>要　　素</t>
    <rPh sb="0" eb="1">
      <t>ヨウ</t>
    </rPh>
    <rPh sb="3" eb="4">
      <t>ス</t>
    </rPh>
    <phoneticPr fontId="7"/>
  </si>
  <si>
    <t>ウエイト</t>
    <phoneticPr fontId="7"/>
  </si>
  <si>
    <t>ポイント</t>
    <phoneticPr fontId="7"/>
  </si>
  <si>
    <t>Ⅰ
(ウエイト×１)</t>
    <phoneticPr fontId="7"/>
  </si>
  <si>
    <t>Ⅱ
(ウエイト×３)</t>
    <phoneticPr fontId="7"/>
  </si>
  <si>
    <t>Ⅲ
(ウエイト×５)</t>
    <phoneticPr fontId="7"/>
  </si>
  <si>
    <t>A</t>
    <phoneticPr fontId="1"/>
  </si>
  <si>
    <t>対象疾患の重症度</t>
  </si>
  <si>
    <t>軽症</t>
  </si>
  <si>
    <t>中等症</t>
  </si>
  <si>
    <t>重症・重篤</t>
  </si>
  <si>
    <t>B</t>
    <phoneticPr fontId="1"/>
  </si>
  <si>
    <t>入院・外来の別</t>
  </si>
  <si>
    <t>外来</t>
  </si>
  <si>
    <t>入院</t>
  </si>
  <si>
    <t>C</t>
    <phoneticPr fontId="1"/>
  </si>
  <si>
    <t>治験薬製造承認の状況</t>
  </si>
  <si>
    <t>他の適応に国内で承認</t>
  </si>
  <si>
    <t>同一適応に欧米で承認</t>
  </si>
  <si>
    <t>未承認</t>
  </si>
  <si>
    <t>D</t>
    <phoneticPr fontId="1"/>
  </si>
  <si>
    <t>デザイン</t>
  </si>
  <si>
    <t>オープン</t>
  </si>
  <si>
    <t>単盲検</t>
  </si>
  <si>
    <t>二重盲検</t>
  </si>
  <si>
    <t>E</t>
    <phoneticPr fontId="1"/>
  </si>
  <si>
    <t>プラセボの使用</t>
  </si>
  <si>
    <t>使用</t>
  </si>
  <si>
    <t>F</t>
    <phoneticPr fontId="1"/>
  </si>
  <si>
    <t>併用薬の使用</t>
  </si>
  <si>
    <t>同効薬でも不変使用可</t>
  </si>
  <si>
    <t>同効薬のみ禁止</t>
  </si>
  <si>
    <t>全面禁止</t>
  </si>
  <si>
    <t>G</t>
    <phoneticPr fontId="1"/>
  </si>
  <si>
    <t>治験薬の投与経路</t>
  </si>
  <si>
    <t>内用・外用</t>
  </si>
  <si>
    <t>皮下・筋注</t>
  </si>
  <si>
    <t>静注・特殊</t>
  </si>
  <si>
    <t>H</t>
    <phoneticPr fontId="1"/>
  </si>
  <si>
    <t>治験薬の投与期間</t>
  </si>
  <si>
    <t>4週間以内</t>
  </si>
  <si>
    <t>5～24週</t>
  </si>
  <si>
    <t>２５～４９週、５０週以上は、２５週毎に９ポイント加算する。</t>
    <phoneticPr fontId="1"/>
  </si>
  <si>
    <t>I</t>
    <phoneticPr fontId="1"/>
  </si>
  <si>
    <t>被験者層</t>
  </si>
  <si>
    <t>成人</t>
  </si>
  <si>
    <t>小児、成人（高齢者、肝、腎障害等合併有）</t>
  </si>
  <si>
    <t>乳児・新生児</t>
  </si>
  <si>
    <t>被験者の選出（適格＋除外基準数）</t>
    <phoneticPr fontId="1"/>
  </si>
  <si>
    <t>19以下</t>
  </si>
  <si>
    <t>20～29</t>
  </si>
  <si>
    <t>30以上</t>
  </si>
  <si>
    <t>K</t>
    <phoneticPr fontId="1"/>
  </si>
  <si>
    <t>チェックポイントの経過観察回数</t>
    <phoneticPr fontId="1"/>
  </si>
  <si>
    <t>4以下</t>
  </si>
  <si>
    <t>5～9</t>
  </si>
  <si>
    <t>10以上</t>
  </si>
  <si>
    <t>L</t>
    <phoneticPr fontId="1"/>
  </si>
  <si>
    <t>臨床症状観察項目数</t>
  </si>
  <si>
    <t>M</t>
    <phoneticPr fontId="1"/>
  </si>
  <si>
    <t>一般的検査＋非侵襲的機能検査及び画像診断項目数</t>
    <phoneticPr fontId="1"/>
  </si>
  <si>
    <t>49以下</t>
  </si>
  <si>
    <t>50～99</t>
  </si>
  <si>
    <t>100以上</t>
  </si>
  <si>
    <t>N</t>
    <phoneticPr fontId="1"/>
  </si>
  <si>
    <t>侵襲的機能検査及び画像診断回数</t>
    <phoneticPr fontId="1"/>
  </si>
  <si>
    <t>O</t>
    <phoneticPr fontId="1"/>
  </si>
  <si>
    <t>特殊検査のための検体採取回数</t>
    <phoneticPr fontId="1"/>
  </si>
  <si>
    <t>P</t>
    <phoneticPr fontId="1"/>
  </si>
  <si>
    <t>生検回数</t>
  </si>
  <si>
    <t>Q</t>
    <phoneticPr fontId="1"/>
  </si>
  <si>
    <t>症例発表</t>
  </si>
  <si>
    <t>1回</t>
  </si>
  <si>
    <t>R</t>
    <phoneticPr fontId="1"/>
  </si>
  <si>
    <t>承認申請に使用される文書等の作成</t>
    <phoneticPr fontId="1"/>
  </si>
  <si>
    <t>30枚以内</t>
  </si>
  <si>
    <t>51枚以上</t>
  </si>
  <si>
    <t>S</t>
    <phoneticPr fontId="1"/>
  </si>
  <si>
    <t>相の種類</t>
  </si>
  <si>
    <t>Ⅱ相・Ⅲ相</t>
  </si>
  <si>
    <t>Ⅰ相</t>
  </si>
  <si>
    <t>合計ポイント数</t>
    <rPh sb="0" eb="2">
      <t>ゴウケイ</t>
    </rPh>
    <rPh sb="6" eb="7">
      <t>スウ</t>
    </rPh>
    <phoneticPr fontId="7"/>
  </si>
  <si>
    <t>１：Ｑ及びＲを除いた合計ポイント数</t>
    <rPh sb="3" eb="4">
      <t>オヨ</t>
    </rPh>
    <phoneticPr fontId="7"/>
  </si>
  <si>
    <t>２：Ｑ及びＲの合計ポイント数</t>
    <rPh sb="3" eb="4">
      <t>オヨ</t>
    </rPh>
    <phoneticPr fontId="7"/>
  </si>
  <si>
    <t>算　出　額　：</t>
    <rPh sb="0" eb="1">
      <t>ザン</t>
    </rPh>
    <rPh sb="2" eb="3">
      <t>デ</t>
    </rPh>
    <rPh sb="4" eb="5">
      <t>ガク</t>
    </rPh>
    <phoneticPr fontId="7"/>
  </si>
  <si>
    <t>合計ポイント数の１×6,000円×症例数・・・①</t>
    <phoneticPr fontId="7"/>
  </si>
  <si>
    <t>合計ポイント数の２×6,000円・・・②</t>
    <rPh sb="0" eb="2">
      <t>ゴウケイ</t>
    </rPh>
    <rPh sb="6" eb="7">
      <t>スウ</t>
    </rPh>
    <rPh sb="15" eb="16">
      <t>エン</t>
    </rPh>
    <phoneticPr fontId="7"/>
  </si>
  <si>
    <t>治験等研究経費＝①＋②</t>
    <rPh sb="0" eb="2">
      <t>チケン</t>
    </rPh>
    <rPh sb="2" eb="3">
      <t>トウ</t>
    </rPh>
    <rPh sb="3" eb="5">
      <t>ケンキュウ</t>
    </rPh>
    <rPh sb="5" eb="7">
      <t>ケイヒ</t>
    </rPh>
    <phoneticPr fontId="7"/>
  </si>
  <si>
    <t>治験薬の剤型</t>
  </si>
  <si>
    <t>内　服</t>
  </si>
  <si>
    <t>外　用</t>
  </si>
  <si>
    <t>注　射</t>
  </si>
  <si>
    <t>投与期間</t>
  </si>
  <si>
    <t>４週間以内</t>
  </si>
  <si>
    <t>５～２４週</t>
  </si>
  <si>
    <t>調剤及び出庫回数</t>
  </si>
  <si>
    <t>単　回</t>
  </si>
  <si>
    <t>５回以下</t>
  </si>
  <si>
    <t>６回以上</t>
  </si>
  <si>
    <t>あり</t>
  </si>
  <si>
    <t>保存状況</t>
  </si>
  <si>
    <t>室　温</t>
  </si>
  <si>
    <t>冷所及び遮光</t>
  </si>
  <si>
    <t>単相か複相か</t>
  </si>
  <si>
    <t>２つの相同時</t>
  </si>
  <si>
    <t>３つ以上</t>
  </si>
  <si>
    <t>単科か複数科か</t>
  </si>
  <si>
    <t>２科</t>
  </si>
  <si>
    <t>３科以上</t>
  </si>
  <si>
    <t>同一治験薬での対象疾患の数</t>
  </si>
  <si>
    <t>２つ</t>
  </si>
  <si>
    <t>ウオッシュアウト時のプラセボの使用</t>
  </si>
  <si>
    <t>有</t>
  </si>
  <si>
    <t>特殊説明文書等の添付</t>
  </si>
  <si>
    <t>治験薬の種目</t>
  </si>
  <si>
    <t>毒・劇薬（予定）</t>
  </si>
  <si>
    <t>向精神薬・麻薬</t>
  </si>
  <si>
    <t>併用薬の交付</t>
  </si>
  <si>
    <t>１種</t>
  </si>
  <si>
    <t>２種</t>
  </si>
  <si>
    <t>３種以上</t>
  </si>
  <si>
    <t>請求医のチェック</t>
  </si>
  <si>
    <t>２名以下</t>
  </si>
  <si>
    <t>３～５名</t>
  </si>
  <si>
    <t>６名以上</t>
  </si>
  <si>
    <t>３以上</t>
  </si>
  <si>
    <t>治験期間(１ヶ月単位)</t>
  </si>
  <si>
    <t>算定根拠</t>
    <rPh sb="0" eb="2">
      <t>サンテイ</t>
    </rPh>
    <rPh sb="2" eb="4">
      <t>コンキョ</t>
    </rPh>
    <phoneticPr fontId="1"/>
  </si>
  <si>
    <t>V1</t>
    <phoneticPr fontId="1"/>
  </si>
  <si>
    <t>V2</t>
    <phoneticPr fontId="1"/>
  </si>
  <si>
    <t>V3</t>
    <phoneticPr fontId="1"/>
  </si>
  <si>
    <t>V4</t>
  </si>
  <si>
    <t>V5</t>
  </si>
  <si>
    <t>V6</t>
  </si>
  <si>
    <t>V7</t>
  </si>
  <si>
    <t>V8</t>
  </si>
  <si>
    <t>V9</t>
  </si>
  <si>
    <t>V10</t>
    <phoneticPr fontId="1"/>
  </si>
  <si>
    <t>week</t>
    <phoneticPr fontId="1"/>
  </si>
  <si>
    <t>V11</t>
  </si>
  <si>
    <t>V12</t>
  </si>
  <si>
    <t>V13</t>
  </si>
  <si>
    <t>V14</t>
    <phoneticPr fontId="1"/>
  </si>
  <si>
    <t>V15</t>
    <phoneticPr fontId="1"/>
  </si>
  <si>
    <t>V16</t>
    <phoneticPr fontId="1"/>
  </si>
  <si>
    <t>ポイント数</t>
    <rPh sb="4" eb="5">
      <t>スウ</t>
    </rPh>
    <phoneticPr fontId="7"/>
  </si>
  <si>
    <t>①＋②</t>
    <phoneticPr fontId="1"/>
  </si>
  <si>
    <t>症例数</t>
    <rPh sb="0" eb="2">
      <t>ショウレイ</t>
    </rPh>
    <rPh sb="2" eb="3">
      <t>スウ</t>
    </rPh>
    <phoneticPr fontId="1"/>
  </si>
  <si>
    <t>週</t>
    <rPh sb="0" eb="1">
      <t>シュウ</t>
    </rPh>
    <phoneticPr fontId="1"/>
  </si>
  <si>
    <t>←治験薬の投与期間が５０週以上の場合は何週かを入力</t>
    <phoneticPr fontId="1"/>
  </si>
  <si>
    <t>薬剤師による調製（注射）</t>
    <rPh sb="6" eb="8">
      <t>チョウセイ</t>
    </rPh>
    <phoneticPr fontId="1"/>
  </si>
  <si>
    <t>治験薬規格数</t>
  </si>
  <si>
    <t>31～50枚</t>
    <phoneticPr fontId="1"/>
  </si>
  <si>
    <t>×　回数</t>
    <phoneticPr fontId="1"/>
  </si>
  <si>
    <t>併用適用時併用薬チェック</t>
  </si>
  <si>
    <t>－</t>
  </si>
  <si>
    <t>×月数（治験薬の保存・管理）</t>
  </si>
  <si>
    <t>２５～４９週、５０週以上は、２５週毎に９ポイント加算する。</t>
  </si>
  <si>
    <t>冷所又は遮光</t>
    <phoneticPr fontId="1"/>
  </si>
  <si>
    <t>あり（専用機材あり）</t>
    <phoneticPr fontId="1"/>
  </si>
  <si>
    <t>合計ポイント数×1,000円×症例数</t>
    <phoneticPr fontId="7"/>
  </si>
  <si>
    <t>症例数：</t>
    <rPh sb="0" eb="2">
      <t>ショウレイ</t>
    </rPh>
    <rPh sb="2" eb="3">
      <t>スウ</t>
    </rPh>
    <phoneticPr fontId="1"/>
  </si>
  <si>
    <t>Day</t>
    <phoneticPr fontId="1"/>
  </si>
  <si>
    <t>V17</t>
  </si>
  <si>
    <t>V18</t>
  </si>
  <si>
    <t>V19</t>
  </si>
  <si>
    <t>V20</t>
  </si>
  <si>
    <t>治験薬管理経費ポイント算出表</t>
    <phoneticPr fontId="1"/>
  </si>
  <si>
    <t>別表2</t>
    <phoneticPr fontId="1"/>
  </si>
  <si>
    <t>治験実施計画書番号：</t>
    <rPh sb="0" eb="2">
      <t>チケン</t>
    </rPh>
    <rPh sb="2" eb="4">
      <t>ジッシ</t>
    </rPh>
    <rPh sb="4" eb="7">
      <t>ケイカクショ</t>
    </rPh>
    <rPh sb="7" eb="9">
      <t>バンゴウ</t>
    </rPh>
    <phoneticPr fontId="1"/>
  </si>
  <si>
    <t>作成日：</t>
    <rPh sb="0" eb="3">
      <t>サクセイビ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</si>
</sst>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6"/>
      <color theme="1"/>
      <name val="メイリオ"/>
      <family val="3"/>
      <charset val="128"/>
    </font>
    <font>
      <sz val="6"/>
      <color theme="1"/>
      <name val="Yu Gothic"/>
      <family val="2"/>
      <scheme val="minor"/>
    </font>
    <font>
      <sz val="6"/>
      <color theme="1"/>
      <name val="Yu Gothic"/>
      <family val="3"/>
      <charset val="128"/>
      <scheme val="minor"/>
    </font>
    <font>
      <b/>
      <sz val="11"/>
      <color rgb="FFFF0000"/>
      <name val="メイリオ"/>
      <family val="3"/>
      <charset val="128"/>
    </font>
    <font>
      <sz val="11"/>
      <color rgb="FFFF0000"/>
      <name val="Yu Gothic"/>
      <family val="3"/>
      <charset val="128"/>
      <scheme val="minor"/>
    </font>
    <font>
      <b/>
      <sz val="2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11" fillId="0" borderId="30" xfId="0" applyFont="1" applyBorder="1" applyAlignment="1">
      <alignment vertical="center" shrinkToFit="1"/>
    </xf>
    <xf numFmtId="0" fontId="0" fillId="3" borderId="30" xfId="0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0" fillId="2" borderId="30" xfId="0" applyFill="1" applyBorder="1" applyAlignment="1">
      <alignment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8" fillId="0" borderId="30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3" borderId="29" xfId="0" applyFont="1" applyFill="1" applyBorder="1" applyAlignment="1">
      <alignment vertical="center" shrinkToFit="1"/>
    </xf>
    <xf numFmtId="0" fontId="5" fillId="3" borderId="30" xfId="0" applyFont="1" applyFill="1" applyBorder="1" applyAlignment="1">
      <alignment vertical="center" shrinkToFit="1"/>
    </xf>
    <xf numFmtId="0" fontId="12" fillId="0" borderId="0" xfId="0" applyFont="1" applyAlignment="1">
      <alignment wrapText="1" shrinkToFit="1"/>
    </xf>
    <xf numFmtId="0" fontId="13" fillId="0" borderId="0" xfId="0" applyFont="1" applyAlignment="1">
      <alignment wrapText="1" shrinkToFit="1"/>
    </xf>
    <xf numFmtId="0" fontId="11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0" fillId="0" borderId="30" xfId="0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18" fillId="4" borderId="23" xfId="0" applyFont="1" applyFill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18" fillId="4" borderId="0" xfId="0" applyFont="1" applyFill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6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" fontId="14" fillId="0" borderId="31" xfId="0" applyNumberFormat="1" applyFont="1" applyBorder="1" applyAlignment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5" fillId="0" borderId="20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15" fillId="0" borderId="1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5" fontId="14" fillId="0" borderId="2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2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J$11" lockText="1" noThreeD="1"/>
</file>

<file path=xl/ctrlProps/ctrlProp2.xml><?xml version="1.0" encoding="utf-8"?>
<formControlPr xmlns="http://schemas.microsoft.com/office/spreadsheetml/2009/9/main" objectType="CheckBox" fmlaLink="$J$13" lockText="1" noThreeD="1"/>
</file>

<file path=xl/ctrlProps/ctrlProp3.xml><?xml version="1.0" encoding="utf-8"?>
<formControlPr xmlns="http://schemas.microsoft.com/office/spreadsheetml/2009/9/main" objectType="CheckBox" fmlaLink="$K$27" lockText="1" noThreeD="1"/>
</file>

<file path=xl/ctrlProps/ctrlProp4.xml><?xml version="1.0" encoding="utf-8"?>
<formControlPr xmlns="http://schemas.microsoft.com/office/spreadsheetml/2009/9/main" objectType="CheckBox" fmlaLink="$L$27" lockText="1" noThreeD="1"/>
</file>

<file path=xl/ctrlProps/ctrlProp5.xml><?xml version="1.0" encoding="utf-8"?>
<formControlPr xmlns="http://schemas.microsoft.com/office/spreadsheetml/2009/9/main" objectType="CheckBox" fmlaLink="$K$28" lockText="1" noThreeD="1"/>
</file>

<file path=xl/ctrlProps/ctrlProp6.xml><?xml version="1.0" encoding="utf-8"?>
<formControlPr xmlns="http://schemas.microsoft.com/office/spreadsheetml/2009/9/main" objectType="CheckBox" fmlaLink="$K$22" lockText="1" noThreeD="1"/>
</file>

<file path=xl/ctrlProps/ctrlProp7.xml><?xml version="1.0" encoding="utf-8"?>
<formControlPr xmlns="http://schemas.microsoft.com/office/spreadsheetml/2009/9/main" objectType="CheckBox" fmlaLink="$K$21" lockText="1" noThreeD="1"/>
</file>

<file path=xl/ctrlProps/ctrlProp8.xml><?xml version="1.0" encoding="utf-8"?>
<formControlPr xmlns="http://schemas.microsoft.com/office/spreadsheetml/2009/9/main" objectType="CheckBox" fmlaLink="$K$20" lockText="1" noThreeD="1"/>
</file>

<file path=xl/ctrlProps/ctrlProp9.xml><?xml version="1.0" encoding="utf-8"?>
<formControlPr xmlns="http://schemas.microsoft.com/office/spreadsheetml/2009/9/main" objectType="CheckBox" fmlaLink="$K$19" lockText="1" noThreeD="1"/>
</file>

<file path=xl/ctrlProps/ctrlProp10.xml><?xml version="1.0" encoding="utf-8"?>
<formControlPr xmlns="http://schemas.microsoft.com/office/spreadsheetml/2009/9/main" objectType="CheckBox" fmlaLink="$L$19" lockText="1" noThreeD="1"/>
</file>

<file path=xl/ctrlProps/ctrlProp11.xml><?xml version="1.0" encoding="utf-8"?>
<formControlPr xmlns="http://schemas.microsoft.com/office/spreadsheetml/2009/9/main" objectType="CheckBox" fmlaLink="$L$20" lockText="1" noThreeD="1"/>
</file>

<file path=xl/ctrlProps/ctrlProp12.xml><?xml version="1.0" encoding="utf-8"?>
<formControlPr xmlns="http://schemas.microsoft.com/office/spreadsheetml/2009/9/main" objectType="CheckBox" fmlaLink="$L$21" lockText="1" noThreeD="1"/>
</file>

<file path=xl/ctrlProps/ctrlProp13.xml><?xml version="1.0" encoding="utf-8"?>
<formControlPr xmlns="http://schemas.microsoft.com/office/spreadsheetml/2009/9/main" objectType="CheckBox" fmlaLink="$L$22" lockText="1" noThreeD="1"/>
</file>

<file path=xl/ctrlProps/ctrlProp14.xml><?xml version="1.0" encoding="utf-8"?>
<formControlPr xmlns="http://schemas.microsoft.com/office/spreadsheetml/2009/9/main" objectType="CheckBox" fmlaLink="$K$18" lockText="1" noThreeD="1"/>
</file>

<file path=xl/ctrlProps/ctrlProp15.xml><?xml version="1.0" encoding="utf-8"?>
<formControlPr xmlns="http://schemas.microsoft.com/office/spreadsheetml/2009/9/main" objectType="CheckBox" fmlaLink="$K$17" lockText="1" noThreeD="1"/>
</file>

<file path=xl/ctrlProps/ctrlProp16.xml><?xml version="1.0" encoding="utf-8"?>
<formControlPr xmlns="http://schemas.microsoft.com/office/spreadsheetml/2009/9/main" objectType="CheckBox" fmlaLink="$K$16" lockText="1" noThreeD="1"/>
</file>

<file path=xl/ctrlProps/ctrlProp17.xml><?xml version="1.0" encoding="utf-8"?>
<formControlPr xmlns="http://schemas.microsoft.com/office/spreadsheetml/2009/9/main" objectType="CheckBox" fmlaLink="$K$15" lockText="1" noThreeD="1"/>
</file>

<file path=xl/ctrlProps/ctrlProp18.xml><?xml version="1.0" encoding="utf-8"?>
<formControlPr xmlns="http://schemas.microsoft.com/office/spreadsheetml/2009/9/main" objectType="CheckBox" fmlaLink="$K$13" lockText="1" noThreeD="1"/>
</file>

<file path=xl/ctrlProps/ctrlProp19.xml><?xml version="1.0" encoding="utf-8"?>
<formControlPr xmlns="http://schemas.microsoft.com/office/spreadsheetml/2009/9/main" objectType="CheckBox" fmlaLink="$K$12" lockText="1" noThreeD="1"/>
</file>

<file path=xl/ctrlProps/ctrlProp20.xml><?xml version="1.0" encoding="utf-8"?>
<formControlPr xmlns="http://schemas.microsoft.com/office/spreadsheetml/2009/9/main" objectType="CheckBox" fmlaLink="$K$11" lockText="1" noThreeD="1"/>
</file>

<file path=xl/ctrlProps/ctrlProp21.xml><?xml version="1.0" encoding="utf-8"?>
<formControlPr xmlns="http://schemas.microsoft.com/office/spreadsheetml/2009/9/main" objectType="CheckBox" fmlaLink="$K$10" lockText="1" noThreeD="1"/>
</file>

<file path=xl/ctrlProps/ctrlProp22.xml><?xml version="1.0" encoding="utf-8"?>
<formControlPr xmlns="http://schemas.microsoft.com/office/spreadsheetml/2009/9/main" objectType="CheckBox" fmlaLink="$L$10" lockText="1" noThreeD="1"/>
</file>

<file path=xl/ctrlProps/ctrlProp23.xml><?xml version="1.0" encoding="utf-8"?>
<formControlPr xmlns="http://schemas.microsoft.com/office/spreadsheetml/2009/9/main" objectType="CheckBox" fmlaLink="$L$12" lockText="1" noThreeD="1"/>
</file>

<file path=xl/ctrlProps/ctrlProp24.xml><?xml version="1.0" encoding="utf-8"?>
<formControlPr xmlns="http://schemas.microsoft.com/office/spreadsheetml/2009/9/main" objectType="CheckBox" fmlaLink="$L$13" lockText="1" noThreeD="1"/>
</file>

<file path=xl/ctrlProps/ctrlProp25.xml><?xml version="1.0" encoding="utf-8"?>
<formControlPr xmlns="http://schemas.microsoft.com/office/spreadsheetml/2009/9/main" objectType="CheckBox" fmlaLink="$L$15" lockText="1" noThreeD="1"/>
</file>

<file path=xl/ctrlProps/ctrlProp26.xml><?xml version="1.0" encoding="utf-8"?>
<formControlPr xmlns="http://schemas.microsoft.com/office/spreadsheetml/2009/9/main" objectType="CheckBox" fmlaLink="$L$16" lockText="1" noThreeD="1"/>
</file>

<file path=xl/ctrlProps/ctrlProp27.xml><?xml version="1.0" encoding="utf-8"?>
<formControlPr xmlns="http://schemas.microsoft.com/office/spreadsheetml/2009/9/main" objectType="CheckBox" fmlaLink="$L$17" lockText="1" noThreeD="1"/>
</file>

<file path=xl/ctrlProps/ctrlProp28.xml><?xml version="1.0" encoding="utf-8"?>
<formControlPr xmlns="http://schemas.microsoft.com/office/spreadsheetml/2009/9/main" objectType="CheckBox" fmlaLink="$L$18" lockText="1" noThreeD="1"/>
</file>

<file path=xl/ctrlProps/ctrlProp29.xml><?xml version="1.0" encoding="utf-8"?>
<formControlPr xmlns="http://schemas.microsoft.com/office/spreadsheetml/2009/9/main" objectType="CheckBox" fmlaLink="$J$10" lockText="1" noThreeD="1"/>
</file>

<file path=xl/ctrlProps/ctrlProp30.xml><?xml version="1.0" encoding="utf-8"?>
<formControlPr xmlns="http://schemas.microsoft.com/office/spreadsheetml/2009/9/main" objectType="CheckBox" fmlaLink="$J$12" lockText="1" noThreeD="1"/>
</file>

<file path=xl/ctrlProps/ctrlProp31.xml><?xml version="1.0" encoding="utf-8"?>
<formControlPr xmlns="http://schemas.microsoft.com/office/spreadsheetml/2009/9/main" objectType="CheckBox" fmlaLink="$J$14" lockText="1" noThreeD="1"/>
</file>

<file path=xl/ctrlProps/ctrlProp32.xml><?xml version="1.0" encoding="utf-8"?>
<formControlPr xmlns="http://schemas.microsoft.com/office/spreadsheetml/2009/9/main" objectType="CheckBox" fmlaLink="$J$15" lockText="1" noThreeD="1"/>
</file>

<file path=xl/ctrlProps/ctrlProp33.xml><?xml version="1.0" encoding="utf-8"?>
<formControlPr xmlns="http://schemas.microsoft.com/office/spreadsheetml/2009/9/main" objectType="CheckBox" fmlaLink="$J$16" lockText="1" noThreeD="1"/>
</file>

<file path=xl/ctrlProps/ctrlProp34.xml><?xml version="1.0" encoding="utf-8"?>
<formControlPr xmlns="http://schemas.microsoft.com/office/spreadsheetml/2009/9/main" objectType="CheckBox" fmlaLink="$J$17" lockText="1" noThreeD="1"/>
</file>

<file path=xl/ctrlProps/ctrlProp35.xml><?xml version="1.0" encoding="utf-8"?>
<formControlPr xmlns="http://schemas.microsoft.com/office/spreadsheetml/2009/9/main" objectType="CheckBox" fmlaLink="$J$18" lockText="1" noThreeD="1"/>
</file>

<file path=xl/ctrlProps/ctrlProp36.xml><?xml version="1.0" encoding="utf-8"?>
<formControlPr xmlns="http://schemas.microsoft.com/office/spreadsheetml/2009/9/main" objectType="CheckBox" fmlaLink="$J$19" lockText="1" noThreeD="1"/>
</file>

<file path=xl/ctrlProps/ctrlProp37.xml><?xml version="1.0" encoding="utf-8"?>
<formControlPr xmlns="http://schemas.microsoft.com/office/spreadsheetml/2009/9/main" objectType="CheckBox" fmlaLink="$J$20" lockText="1" noThreeD="1"/>
</file>

<file path=xl/ctrlProps/ctrlProp38.xml><?xml version="1.0" encoding="utf-8"?>
<formControlPr xmlns="http://schemas.microsoft.com/office/spreadsheetml/2009/9/main" objectType="CheckBox" fmlaLink="$J$21" lockText="1" noThreeD="1"/>
</file>

<file path=xl/ctrlProps/ctrlProp39.xml><?xml version="1.0" encoding="utf-8"?>
<formControlPr xmlns="http://schemas.microsoft.com/office/spreadsheetml/2009/9/main" objectType="CheckBox" fmlaLink="$J$22" lockText="1" noThreeD="1"/>
</file>

<file path=xl/ctrlProps/ctrlProp40.xml><?xml version="1.0" encoding="utf-8"?>
<formControlPr xmlns="http://schemas.microsoft.com/office/spreadsheetml/2009/9/main" objectType="CheckBox" fmlaLink="$J$27" lockText="1" noThreeD="1"/>
</file>

<file path=xl/ctrlProps/ctrlProp41.xml><?xml version="1.0" encoding="utf-8"?>
<formControlPr xmlns="http://schemas.microsoft.com/office/spreadsheetml/2009/9/main" objectType="CheckBox" fmlaLink="$J$28" lockText="1" noThreeD="1"/>
</file>

<file path=xl/ctrlProps/ctrlProp42.xml><?xml version="1.0" encoding="utf-8"?>
<formControlPr xmlns="http://schemas.microsoft.com/office/spreadsheetml/2009/9/main" objectType="CheckBox" fmlaLink="$J$10" lockText="1" noThreeD="1"/>
</file>

<file path=xl/ctrlProps/ctrlProp43.xml><?xml version="1.0" encoding="utf-8"?>
<formControlPr xmlns="http://schemas.microsoft.com/office/spreadsheetml/2009/9/main" objectType="CheckBox" fmlaLink="$K$22" lockText="1" noThreeD="1"/>
</file>

<file path=xl/ctrlProps/ctrlProp44.xml><?xml version="1.0" encoding="utf-8"?>
<formControlPr xmlns="http://schemas.microsoft.com/office/spreadsheetml/2009/9/main" objectType="CheckBox" fmlaLink="$K$21" lockText="1" noThreeD="1"/>
</file>

<file path=xl/ctrlProps/ctrlProp45.xml><?xml version="1.0" encoding="utf-8"?>
<formControlPr xmlns="http://schemas.microsoft.com/office/spreadsheetml/2009/9/main" objectType="CheckBox" fmlaLink="$L$21" lockText="1" noThreeD="1"/>
</file>

<file path=xl/ctrlProps/ctrlProp46.xml><?xml version="1.0" encoding="utf-8"?>
<formControlPr xmlns="http://schemas.microsoft.com/office/spreadsheetml/2009/9/main" objectType="CheckBox" fmlaLink="$L$22" lockText="1" noThreeD="1"/>
</file>

<file path=xl/ctrlProps/ctrlProp47.xml><?xml version="1.0" encoding="utf-8"?>
<formControlPr xmlns="http://schemas.microsoft.com/office/spreadsheetml/2009/9/main" objectType="CheckBox" fmlaLink="$K$18" lockText="1" noThreeD="1"/>
</file>

<file path=xl/ctrlProps/ctrlProp48.xml><?xml version="1.0" encoding="utf-8"?>
<formControlPr xmlns="http://schemas.microsoft.com/office/spreadsheetml/2009/9/main" objectType="CheckBox" fmlaLink="$K$17" lockText="1" noThreeD="1"/>
</file>

<file path=xl/ctrlProps/ctrlProp49.xml><?xml version="1.0" encoding="utf-8"?>
<formControlPr xmlns="http://schemas.microsoft.com/office/spreadsheetml/2009/9/main" objectType="CheckBox" fmlaLink="$K$16" lockText="1" noThreeD="1"/>
</file>

<file path=xl/ctrlProps/ctrlProp50.xml><?xml version="1.0" encoding="utf-8"?>
<formControlPr xmlns="http://schemas.microsoft.com/office/spreadsheetml/2009/9/main" objectType="CheckBox" fmlaLink="$K$15" lockText="1" noThreeD="1"/>
</file>

<file path=xl/ctrlProps/ctrlProp51.xml><?xml version="1.0" encoding="utf-8"?>
<formControlPr xmlns="http://schemas.microsoft.com/office/spreadsheetml/2009/9/main" objectType="CheckBox" fmlaLink="$K$13" lockText="1" noThreeD="1"/>
</file>

<file path=xl/ctrlProps/ctrlProp52.xml><?xml version="1.0" encoding="utf-8"?>
<formControlPr xmlns="http://schemas.microsoft.com/office/spreadsheetml/2009/9/main" objectType="CheckBox" fmlaLink="$K$12" lockText="1" noThreeD="1"/>
</file>

<file path=xl/ctrlProps/ctrlProp53.xml><?xml version="1.0" encoding="utf-8"?>
<formControlPr xmlns="http://schemas.microsoft.com/office/spreadsheetml/2009/9/main" objectType="CheckBox" fmlaLink="$K$11" lockText="1" noThreeD="1"/>
</file>

<file path=xl/ctrlProps/ctrlProp54.xml><?xml version="1.0" encoding="utf-8"?>
<formControlPr xmlns="http://schemas.microsoft.com/office/spreadsheetml/2009/9/main" objectType="CheckBox" fmlaLink="$K$10" lockText="1" noThreeD="1"/>
</file>

<file path=xl/ctrlProps/ctrlProp55.xml><?xml version="1.0" encoding="utf-8"?>
<formControlPr xmlns="http://schemas.microsoft.com/office/spreadsheetml/2009/9/main" objectType="CheckBox" fmlaLink="$L$10" lockText="1" noThreeD="1"/>
</file>

<file path=xl/ctrlProps/ctrlProp56.xml><?xml version="1.0" encoding="utf-8"?>
<formControlPr xmlns="http://schemas.microsoft.com/office/spreadsheetml/2009/9/main" objectType="CheckBox" fmlaLink="$L$12" lockText="1" noThreeD="1"/>
</file>

<file path=xl/ctrlProps/ctrlProp57.xml><?xml version="1.0" encoding="utf-8"?>
<formControlPr xmlns="http://schemas.microsoft.com/office/spreadsheetml/2009/9/main" objectType="CheckBox" fmlaLink="$L$13" lockText="1" noThreeD="1"/>
</file>

<file path=xl/ctrlProps/ctrlProp58.xml><?xml version="1.0" encoding="utf-8"?>
<formControlPr xmlns="http://schemas.microsoft.com/office/spreadsheetml/2009/9/main" objectType="CheckBox" fmlaLink="$L$15" lockText="1" noThreeD="1"/>
</file>

<file path=xl/ctrlProps/ctrlProp59.xml><?xml version="1.0" encoding="utf-8"?>
<formControlPr xmlns="http://schemas.microsoft.com/office/spreadsheetml/2009/9/main" objectType="CheckBox" fmlaLink="$L$16" lockText="1" noThreeD="1"/>
</file>

<file path=xl/ctrlProps/ctrlProp60.xml><?xml version="1.0" encoding="utf-8"?>
<formControlPr xmlns="http://schemas.microsoft.com/office/spreadsheetml/2009/9/main" objectType="CheckBox" fmlaLink="$L$17" lockText="1" noThreeD="1"/>
</file>

<file path=xl/ctrlProps/ctrlProp61.xml><?xml version="1.0" encoding="utf-8"?>
<formControlPr xmlns="http://schemas.microsoft.com/office/spreadsheetml/2009/9/main" objectType="CheckBox" fmlaLink="$L$18" lockText="1" noThreeD="1"/>
</file>

<file path=xl/ctrlProps/ctrlProp62.xml><?xml version="1.0" encoding="utf-8"?>
<formControlPr xmlns="http://schemas.microsoft.com/office/spreadsheetml/2009/9/main" objectType="CheckBox" fmlaLink="$J$11" lockText="1" noThreeD="1"/>
</file>

<file path=xl/ctrlProps/ctrlProp63.xml><?xml version="1.0" encoding="utf-8"?>
<formControlPr xmlns="http://schemas.microsoft.com/office/spreadsheetml/2009/9/main" objectType="CheckBox" fmlaLink="$J$12" lockText="1" noThreeD="1"/>
</file>

<file path=xl/ctrlProps/ctrlProp64.xml><?xml version="1.0" encoding="utf-8"?>
<formControlPr xmlns="http://schemas.microsoft.com/office/spreadsheetml/2009/9/main" objectType="CheckBox" fmlaLink="$J$13" lockText="1" noThreeD="1"/>
</file>

<file path=xl/ctrlProps/ctrlProp65.xml><?xml version="1.0" encoding="utf-8"?>
<formControlPr xmlns="http://schemas.microsoft.com/office/spreadsheetml/2009/9/main" objectType="CheckBox" fmlaLink="$J$15" lockText="1" noThreeD="1"/>
</file>

<file path=xl/ctrlProps/ctrlProp66.xml><?xml version="1.0" encoding="utf-8"?>
<formControlPr xmlns="http://schemas.microsoft.com/office/spreadsheetml/2009/9/main" objectType="CheckBox" fmlaLink="$K$23" lockText="1" noThreeD="1"/>
</file>

<file path=xl/ctrlProps/ctrlProp67.xml><?xml version="1.0" encoding="utf-8"?>
<formControlPr xmlns="http://schemas.microsoft.com/office/spreadsheetml/2009/9/main" objectType="CheckBox" fmlaLink="$L$23" lockText="1" noThreeD="1"/>
</file>

<file path=xl/ctrlProps/ctrlProp68.xml><?xml version="1.0" encoding="utf-8"?>
<formControlPr xmlns="http://schemas.microsoft.com/office/spreadsheetml/2009/9/main" objectType="CheckBox" fmlaLink="$L$24" lockText="1" noThreeD="1"/>
</file>

<file path=xl/ctrlProps/ctrlProp69.xml><?xml version="1.0" encoding="utf-8"?>
<formControlPr xmlns="http://schemas.microsoft.com/office/spreadsheetml/2009/9/main" objectType="CheckBox" fmlaLink="$L$25" lockText="1" noThreeD="1"/>
</file>

<file path=xl/ctrlProps/ctrlProp70.xml><?xml version="1.0" encoding="utf-8"?>
<formControlPr xmlns="http://schemas.microsoft.com/office/spreadsheetml/2009/9/main" objectType="CheckBox" fmlaLink="$K$25" lockText="1" noThreeD="1"/>
</file>

<file path=xl/ctrlProps/ctrlProp71.xml><?xml version="1.0" encoding="utf-8"?>
<formControlPr xmlns="http://schemas.microsoft.com/office/spreadsheetml/2009/9/main" objectType="CheckBox" fmlaLink="$K$14" lockText="1" noThreeD="1"/>
</file>

<file path=xl/ctrlProps/ctrlProp72.xml><?xml version="1.0" encoding="utf-8"?>
<formControlPr xmlns="http://schemas.microsoft.com/office/spreadsheetml/2009/9/main" objectType="CheckBox" fmlaLink="$L$14" lockText="1" noThreeD="1"/>
</file>

<file path=xl/ctrlProps/ctrlProp73.xml><?xml version="1.0" encoding="utf-8"?>
<formControlPr xmlns="http://schemas.microsoft.com/office/spreadsheetml/2009/9/main" objectType="CheckBox" fmlaLink="$L$11" lockText="1" noThreeD="1"/>
</file>

<file path=xl/ctrlProps/ctrlProp74.xml><?xml version="1.0" encoding="utf-8"?>
<formControlPr xmlns="http://schemas.microsoft.com/office/spreadsheetml/2009/9/main" objectType="CheckBox" fmlaLink="$J$19" lockText="1" noThreeD="1"/>
</file>

<file path=xl/ctrlProps/ctrlProp75.xml><?xml version="1.0" encoding="utf-8"?>
<formControlPr xmlns="http://schemas.microsoft.com/office/spreadsheetml/2009/9/main" objectType="CheckBox" fmlaLink="$J$22" lockText="1" noThreeD="1"/>
</file>

<file path=xl/ctrlProps/ctrlProp76.xml><?xml version="1.0" encoding="utf-8"?>
<formControlPr xmlns="http://schemas.microsoft.com/office/spreadsheetml/2009/9/main" objectType="CheckBox" fmlaLink="$J$23" lockText="1" noThreeD="1"/>
</file>

<file path=xl/ctrlProps/ctrlProp77.xml><?xml version="1.0" encoding="utf-8"?>
<formControlPr xmlns="http://schemas.microsoft.com/office/spreadsheetml/2009/9/main" objectType="CheckBox" fmlaLink="$J$24" lockText="1" noThreeD="1"/>
</file>

<file path=xl/ctrlProps/ctrlProp78.xml><?xml version="1.0" encoding="utf-8"?>
<formControlPr xmlns="http://schemas.microsoft.com/office/spreadsheetml/2009/9/main" objectType="CheckBox" fmlaLink="$J$25" lockText="1" noThreeD="1"/>
</file>

<file path=xl/ctrlProps/ctrlProp79.xml><?xml version="1.0" encoding="utf-8"?>
<formControlPr xmlns="http://schemas.microsoft.com/office/spreadsheetml/2009/9/main" objectType="CheckBox" fmlaLink="$J$20" lockText="1" noThreeD="1"/>
</file>

<file path=xl/ctrlProps/ctrlProp80.xml><?xml version="1.0" encoding="utf-8"?>
<formControlPr xmlns="http://schemas.microsoft.com/office/spreadsheetml/2009/9/main" objectType="CheckBox" fmlaLink="$K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85725</xdr:rowOff>
        </xdr:from>
        <xdr:to>
          <xdr:col>3</xdr:col>
          <xdr:colOff>323850</xdr:colOff>
          <xdr:row>10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85725</xdr:rowOff>
        </xdr:from>
        <xdr:to>
          <xdr:col>3</xdr:col>
          <xdr:colOff>323850</xdr:colOff>
          <xdr:row>12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133350</xdr:rowOff>
        </xdr:from>
        <xdr:to>
          <xdr:col>5</xdr:col>
          <xdr:colOff>323850</xdr:colOff>
          <xdr:row>26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133350</xdr:rowOff>
        </xdr:from>
        <xdr:to>
          <xdr:col>7</xdr:col>
          <xdr:colOff>323850</xdr:colOff>
          <xdr:row>26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85725</xdr:rowOff>
        </xdr:from>
        <xdr:to>
          <xdr:col>5</xdr:col>
          <xdr:colOff>323850</xdr:colOff>
          <xdr:row>27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133350</xdr:rowOff>
        </xdr:from>
        <xdr:to>
          <xdr:col>5</xdr:col>
          <xdr:colOff>323850</xdr:colOff>
          <xdr:row>21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85725</xdr:rowOff>
        </xdr:from>
        <xdr:to>
          <xdr:col>5</xdr:col>
          <xdr:colOff>323850</xdr:colOff>
          <xdr:row>20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133350</xdr:rowOff>
        </xdr:from>
        <xdr:to>
          <xdr:col>5</xdr:col>
          <xdr:colOff>323850</xdr:colOff>
          <xdr:row>19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18</xdr:row>
          <xdr:rowOff>133350</xdr:rowOff>
        </xdr:from>
        <xdr:to>
          <xdr:col>5</xdr:col>
          <xdr:colOff>323850</xdr:colOff>
          <xdr:row>18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133350</xdr:rowOff>
        </xdr:from>
        <xdr:to>
          <xdr:col>7</xdr:col>
          <xdr:colOff>323850</xdr:colOff>
          <xdr:row>18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133350</xdr:rowOff>
        </xdr:from>
        <xdr:to>
          <xdr:col>7</xdr:col>
          <xdr:colOff>323850</xdr:colOff>
          <xdr:row>19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85725</xdr:rowOff>
        </xdr:from>
        <xdr:to>
          <xdr:col>7</xdr:col>
          <xdr:colOff>323850</xdr:colOff>
          <xdr:row>20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133350</xdr:rowOff>
        </xdr:from>
        <xdr:to>
          <xdr:col>7</xdr:col>
          <xdr:colOff>323850</xdr:colOff>
          <xdr:row>21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133350</xdr:rowOff>
        </xdr:from>
        <xdr:to>
          <xdr:col>5</xdr:col>
          <xdr:colOff>323850</xdr:colOff>
          <xdr:row>17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180975</xdr:rowOff>
        </xdr:from>
        <xdr:to>
          <xdr:col>5</xdr:col>
          <xdr:colOff>323850</xdr:colOff>
          <xdr:row>16</xdr:row>
          <xdr:rowOff>390525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85725</xdr:rowOff>
        </xdr:from>
        <xdr:to>
          <xdr:col>5</xdr:col>
          <xdr:colOff>323850</xdr:colOff>
          <xdr:row>15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133350</xdr:rowOff>
        </xdr:from>
        <xdr:to>
          <xdr:col>5</xdr:col>
          <xdr:colOff>323850</xdr:colOff>
          <xdr:row>14</xdr:row>
          <xdr:rowOff>342900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85725</xdr:rowOff>
        </xdr:from>
        <xdr:to>
          <xdr:col>5</xdr:col>
          <xdr:colOff>323850</xdr:colOff>
          <xdr:row>12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133350</xdr:rowOff>
        </xdr:from>
        <xdr:to>
          <xdr:col>5</xdr:col>
          <xdr:colOff>323850</xdr:colOff>
          <xdr:row>11</xdr:row>
          <xdr:rowOff>342900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85725</xdr:rowOff>
        </xdr:from>
        <xdr:to>
          <xdr:col>5</xdr:col>
          <xdr:colOff>323850</xdr:colOff>
          <xdr:row>10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85725</xdr:rowOff>
        </xdr:from>
        <xdr:to>
          <xdr:col>5</xdr:col>
          <xdr:colOff>323850</xdr:colOff>
          <xdr:row>9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85725</xdr:rowOff>
        </xdr:from>
        <xdr:to>
          <xdr:col>7</xdr:col>
          <xdr:colOff>323850</xdr:colOff>
          <xdr:row>9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133350</xdr:rowOff>
        </xdr:from>
        <xdr:to>
          <xdr:col>7</xdr:col>
          <xdr:colOff>323850</xdr:colOff>
          <xdr:row>11</xdr:row>
          <xdr:rowOff>342900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85725</xdr:rowOff>
        </xdr:from>
        <xdr:to>
          <xdr:col>7</xdr:col>
          <xdr:colOff>323850</xdr:colOff>
          <xdr:row>12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133350</xdr:rowOff>
        </xdr:from>
        <xdr:to>
          <xdr:col>7</xdr:col>
          <xdr:colOff>323850</xdr:colOff>
          <xdr:row>14</xdr:row>
          <xdr:rowOff>342900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85725</xdr:rowOff>
        </xdr:from>
        <xdr:to>
          <xdr:col>7</xdr:col>
          <xdr:colOff>323850</xdr:colOff>
          <xdr:row>15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180975</xdr:rowOff>
        </xdr:from>
        <xdr:to>
          <xdr:col>7</xdr:col>
          <xdr:colOff>323850</xdr:colOff>
          <xdr:row>16</xdr:row>
          <xdr:rowOff>390525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133350</xdr:rowOff>
        </xdr:from>
        <xdr:to>
          <xdr:col>7</xdr:col>
          <xdr:colOff>323850</xdr:colOff>
          <xdr:row>17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85725</xdr:rowOff>
        </xdr:from>
        <xdr:to>
          <xdr:col>3</xdr:col>
          <xdr:colOff>323850</xdr:colOff>
          <xdr:row>9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133350</xdr:rowOff>
        </xdr:from>
        <xdr:to>
          <xdr:col>3</xdr:col>
          <xdr:colOff>323850</xdr:colOff>
          <xdr:row>11</xdr:row>
          <xdr:rowOff>342900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85725</xdr:rowOff>
        </xdr:from>
        <xdr:to>
          <xdr:col>3</xdr:col>
          <xdr:colOff>323850</xdr:colOff>
          <xdr:row>13</xdr:row>
          <xdr:rowOff>295275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133350</xdr:rowOff>
        </xdr:from>
        <xdr:to>
          <xdr:col>3</xdr:col>
          <xdr:colOff>323850</xdr:colOff>
          <xdr:row>14</xdr:row>
          <xdr:rowOff>342900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85725</xdr:rowOff>
        </xdr:from>
        <xdr:to>
          <xdr:col>3</xdr:col>
          <xdr:colOff>323850</xdr:colOff>
          <xdr:row>15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16</xdr:row>
          <xdr:rowOff>180975</xdr:rowOff>
        </xdr:from>
        <xdr:to>
          <xdr:col>3</xdr:col>
          <xdr:colOff>323850</xdr:colOff>
          <xdr:row>16</xdr:row>
          <xdr:rowOff>390525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17</xdr:row>
          <xdr:rowOff>133350</xdr:rowOff>
        </xdr:from>
        <xdr:to>
          <xdr:col>3</xdr:col>
          <xdr:colOff>323850</xdr:colOff>
          <xdr:row>17</xdr:row>
          <xdr:rowOff>342900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133350</xdr:rowOff>
        </xdr:from>
        <xdr:to>
          <xdr:col>3</xdr:col>
          <xdr:colOff>323850</xdr:colOff>
          <xdr:row>18</xdr:row>
          <xdr:rowOff>342900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133350</xdr:rowOff>
        </xdr:from>
        <xdr:to>
          <xdr:col>3</xdr:col>
          <xdr:colOff>323850</xdr:colOff>
          <xdr:row>19</xdr:row>
          <xdr:rowOff>342900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85725</xdr:rowOff>
        </xdr:from>
        <xdr:to>
          <xdr:col>3</xdr:col>
          <xdr:colOff>323850</xdr:colOff>
          <xdr:row>20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133350</xdr:rowOff>
        </xdr:from>
        <xdr:to>
          <xdr:col>3</xdr:col>
          <xdr:colOff>323850</xdr:colOff>
          <xdr:row>21</xdr:row>
          <xdr:rowOff>342900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133350</xdr:rowOff>
        </xdr:from>
        <xdr:to>
          <xdr:col>3</xdr:col>
          <xdr:colOff>323850</xdr:colOff>
          <xdr:row>26</xdr:row>
          <xdr:rowOff>342900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85725</xdr:rowOff>
        </xdr:from>
        <xdr:to>
          <xdr:col>3</xdr:col>
          <xdr:colOff>323850</xdr:colOff>
          <xdr:row>27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85725</xdr:rowOff>
        </xdr:from>
        <xdr:to>
          <xdr:col>3</xdr:col>
          <xdr:colOff>323850</xdr:colOff>
          <xdr:row>9</xdr:row>
          <xdr:rowOff>295275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85725</xdr:rowOff>
        </xdr:from>
        <xdr:to>
          <xdr:col>5</xdr:col>
          <xdr:colOff>323850</xdr:colOff>
          <xdr:row>21</xdr:row>
          <xdr:rowOff>304800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133350</xdr:rowOff>
        </xdr:from>
        <xdr:to>
          <xdr:col>5</xdr:col>
          <xdr:colOff>323850</xdr:colOff>
          <xdr:row>20</xdr:row>
          <xdr:rowOff>352425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133350</xdr:rowOff>
        </xdr:from>
        <xdr:to>
          <xdr:col>7</xdr:col>
          <xdr:colOff>323850</xdr:colOff>
          <xdr:row>20</xdr:row>
          <xdr:rowOff>352425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85725</xdr:rowOff>
        </xdr:from>
        <xdr:to>
          <xdr:col>7</xdr:col>
          <xdr:colOff>323850</xdr:colOff>
          <xdr:row>21</xdr:row>
          <xdr:rowOff>304800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85725</xdr:rowOff>
        </xdr:from>
        <xdr:to>
          <xdr:col>5</xdr:col>
          <xdr:colOff>323850</xdr:colOff>
          <xdr:row>17</xdr:row>
          <xdr:rowOff>304800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85725</xdr:rowOff>
        </xdr:from>
        <xdr:to>
          <xdr:col>5</xdr:col>
          <xdr:colOff>323850</xdr:colOff>
          <xdr:row>16</xdr:row>
          <xdr:rowOff>304800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85725</xdr:rowOff>
        </xdr:from>
        <xdr:to>
          <xdr:col>5</xdr:col>
          <xdr:colOff>323850</xdr:colOff>
          <xdr:row>15</xdr:row>
          <xdr:rowOff>295275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85725</xdr:rowOff>
        </xdr:from>
        <xdr:to>
          <xdr:col>5</xdr:col>
          <xdr:colOff>323850</xdr:colOff>
          <xdr:row>14</xdr:row>
          <xdr:rowOff>304800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85725</xdr:rowOff>
        </xdr:from>
        <xdr:to>
          <xdr:col>5</xdr:col>
          <xdr:colOff>323850</xdr:colOff>
          <xdr:row>12</xdr:row>
          <xdr:rowOff>304800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85725</xdr:rowOff>
        </xdr:from>
        <xdr:to>
          <xdr:col>5</xdr:col>
          <xdr:colOff>323850</xdr:colOff>
          <xdr:row>10</xdr:row>
          <xdr:rowOff>304800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180975</xdr:rowOff>
        </xdr:from>
        <xdr:to>
          <xdr:col>5</xdr:col>
          <xdr:colOff>323850</xdr:colOff>
          <xdr:row>11</xdr:row>
          <xdr:rowOff>400050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85725</xdr:rowOff>
        </xdr:from>
        <xdr:to>
          <xdr:col>5</xdr:col>
          <xdr:colOff>323850</xdr:colOff>
          <xdr:row>9</xdr:row>
          <xdr:rowOff>304800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85725</xdr:rowOff>
        </xdr:from>
        <xdr:to>
          <xdr:col>7</xdr:col>
          <xdr:colOff>323850</xdr:colOff>
          <xdr:row>9</xdr:row>
          <xdr:rowOff>304800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180975</xdr:rowOff>
        </xdr:from>
        <xdr:to>
          <xdr:col>7</xdr:col>
          <xdr:colOff>323850</xdr:colOff>
          <xdr:row>11</xdr:row>
          <xdr:rowOff>400050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85725</xdr:rowOff>
        </xdr:from>
        <xdr:to>
          <xdr:col>7</xdr:col>
          <xdr:colOff>323850</xdr:colOff>
          <xdr:row>12</xdr:row>
          <xdr:rowOff>304800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85725</xdr:rowOff>
        </xdr:from>
        <xdr:to>
          <xdr:col>7</xdr:col>
          <xdr:colOff>323850</xdr:colOff>
          <xdr:row>14</xdr:row>
          <xdr:rowOff>304800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85725</xdr:rowOff>
        </xdr:from>
        <xdr:to>
          <xdr:col>7</xdr:col>
          <xdr:colOff>323850</xdr:colOff>
          <xdr:row>15</xdr:row>
          <xdr:rowOff>304800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85725</xdr:rowOff>
        </xdr:from>
        <xdr:to>
          <xdr:col>7</xdr:col>
          <xdr:colOff>323850</xdr:colOff>
          <xdr:row>16</xdr:row>
          <xdr:rowOff>304800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85725</xdr:rowOff>
        </xdr:from>
        <xdr:to>
          <xdr:col>7</xdr:col>
          <xdr:colOff>323850</xdr:colOff>
          <xdr:row>17</xdr:row>
          <xdr:rowOff>304800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85725</xdr:rowOff>
        </xdr:from>
        <xdr:to>
          <xdr:col>3</xdr:col>
          <xdr:colOff>323850</xdr:colOff>
          <xdr:row>10</xdr:row>
          <xdr:rowOff>295275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180975</xdr:rowOff>
        </xdr:from>
        <xdr:to>
          <xdr:col>3</xdr:col>
          <xdr:colOff>323850</xdr:colOff>
          <xdr:row>11</xdr:row>
          <xdr:rowOff>400050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85725</xdr:rowOff>
        </xdr:from>
        <xdr:to>
          <xdr:col>3</xdr:col>
          <xdr:colOff>323850</xdr:colOff>
          <xdr:row>12</xdr:row>
          <xdr:rowOff>304800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85725</xdr:rowOff>
        </xdr:from>
        <xdr:to>
          <xdr:col>3</xdr:col>
          <xdr:colOff>323850</xdr:colOff>
          <xdr:row>14</xdr:row>
          <xdr:rowOff>304800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85725</xdr:rowOff>
        </xdr:from>
        <xdr:to>
          <xdr:col>5</xdr:col>
          <xdr:colOff>323850</xdr:colOff>
          <xdr:row>22</xdr:row>
          <xdr:rowOff>304800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85725</xdr:rowOff>
        </xdr:from>
        <xdr:to>
          <xdr:col>7</xdr:col>
          <xdr:colOff>323850</xdr:colOff>
          <xdr:row>22</xdr:row>
          <xdr:rowOff>304800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23</xdr:row>
          <xdr:rowOff>85725</xdr:rowOff>
        </xdr:from>
        <xdr:to>
          <xdr:col>7</xdr:col>
          <xdr:colOff>323850</xdr:colOff>
          <xdr:row>23</xdr:row>
          <xdr:rowOff>304800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85725</xdr:rowOff>
        </xdr:from>
        <xdr:to>
          <xdr:col>7</xdr:col>
          <xdr:colOff>323850</xdr:colOff>
          <xdr:row>24</xdr:row>
          <xdr:rowOff>304800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24</xdr:row>
          <xdr:rowOff>85725</xdr:rowOff>
        </xdr:from>
        <xdr:to>
          <xdr:col>5</xdr:col>
          <xdr:colOff>323850</xdr:colOff>
          <xdr:row>24</xdr:row>
          <xdr:rowOff>304800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85725</xdr:rowOff>
        </xdr:from>
        <xdr:to>
          <xdr:col>5</xdr:col>
          <xdr:colOff>323850</xdr:colOff>
          <xdr:row>13</xdr:row>
          <xdr:rowOff>304800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85725</xdr:rowOff>
        </xdr:from>
        <xdr:to>
          <xdr:col>7</xdr:col>
          <xdr:colOff>323850</xdr:colOff>
          <xdr:row>13</xdr:row>
          <xdr:rowOff>304800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85725</xdr:rowOff>
        </xdr:from>
        <xdr:to>
          <xdr:col>7</xdr:col>
          <xdr:colOff>323850</xdr:colOff>
          <xdr:row>10</xdr:row>
          <xdr:rowOff>304800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133350</xdr:rowOff>
        </xdr:from>
        <xdr:to>
          <xdr:col>3</xdr:col>
          <xdr:colOff>323850</xdr:colOff>
          <xdr:row>18</xdr:row>
          <xdr:rowOff>352425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85725</xdr:rowOff>
        </xdr:from>
        <xdr:to>
          <xdr:col>3</xdr:col>
          <xdr:colOff>323850</xdr:colOff>
          <xdr:row>21</xdr:row>
          <xdr:rowOff>304800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85725</xdr:rowOff>
        </xdr:from>
        <xdr:to>
          <xdr:col>3</xdr:col>
          <xdr:colOff>323850</xdr:colOff>
          <xdr:row>22</xdr:row>
          <xdr:rowOff>304800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85725</xdr:rowOff>
        </xdr:from>
        <xdr:to>
          <xdr:col>3</xdr:col>
          <xdr:colOff>323850</xdr:colOff>
          <xdr:row>23</xdr:row>
          <xdr:rowOff>304800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1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85725</xdr:rowOff>
        </xdr:from>
        <xdr:to>
          <xdr:col>3</xdr:col>
          <xdr:colOff>323850</xdr:colOff>
          <xdr:row>24</xdr:row>
          <xdr:rowOff>304800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1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85725</xdr:rowOff>
        </xdr:from>
        <xdr:to>
          <xdr:col>3</xdr:col>
          <xdr:colOff>323850</xdr:colOff>
          <xdr:row>19</xdr:row>
          <xdr:rowOff>304800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1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85725</xdr:rowOff>
        </xdr:from>
        <xdr:to>
          <xdr:col>5</xdr:col>
          <xdr:colOff>323850</xdr:colOff>
          <xdr:row>23</xdr:row>
          <xdr:rowOff>304800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1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29" Type="http://schemas.openxmlformats.org/officeDocument/2006/relationships/ctrlProp" Target="../ctrlProps/ctrlProp67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8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S34"/>
  <sheetViews>
    <sheetView zoomScale="90" zoomScaleNormal="90" zoomScaleSheetLayoutView="100" workbookViewId="0">
      <selection activeCell="N33" sqref="N33"/>
    </sheetView>
  </sheetViews>
  <sheetFormatPr defaultColWidth="8.75" defaultRowHeight="18.75"/>
  <cols>
    <col min="1" max="1" width="2.875" style="24" customWidth="1"/>
    <col min="2" max="2" width="25.625" style="24" customWidth="1"/>
    <col min="3" max="3" width="4.625" style="24" customWidth="1"/>
    <col min="4" max="4" width="5.625" style="24" customWidth="1"/>
    <col min="5" max="5" width="15.625" style="24" customWidth="1"/>
    <col min="6" max="6" width="5.625" style="24" customWidth="1"/>
    <col min="7" max="7" width="15.625" style="24" customWidth="1"/>
    <col min="8" max="8" width="5.625" style="24" customWidth="1"/>
    <col min="9" max="9" width="15.625" style="24" customWidth="1"/>
    <col min="10" max="13" width="5.625" style="24" hidden="1" customWidth="1"/>
    <col min="14" max="14" width="6.75" style="24" bestFit="1" customWidth="1"/>
    <col min="15" max="15" width="4.75" style="24" customWidth="1"/>
    <col min="16" max="16" width="55" style="24" customWidth="1"/>
    <col min="17" max="17" width="5.625" style="24" customWidth="1"/>
    <col min="18" max="18" width="3.625" style="24" bestFit="1" customWidth="1"/>
    <col min="19" max="19" width="22.125" style="24" customWidth="1"/>
    <col min="20" max="16384" width="8.75" style="24"/>
  </cols>
  <sheetData>
    <row r="1" spans="1:17">
      <c r="A1" s="23" t="s">
        <v>0</v>
      </c>
    </row>
    <row r="2" spans="1:17" ht="33">
      <c r="A2" s="121" t="s">
        <v>172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7">
      <c r="A3" s="23"/>
      <c r="H3" s="122" t="s">
        <v>173</v>
      </c>
      <c r="I3" s="122"/>
      <c r="J3" s="122"/>
      <c r="K3" s="122"/>
      <c r="L3" s="122"/>
      <c r="M3" s="122"/>
      <c r="N3" s="122"/>
    </row>
    <row r="4" spans="1:17">
      <c r="A4" s="1" t="s">
        <v>1</v>
      </c>
    </row>
    <row r="5" spans="1:17">
      <c r="A5" s="2"/>
    </row>
    <row r="6" spans="1:17">
      <c r="A6" s="31" t="s">
        <v>2</v>
      </c>
    </row>
    <row r="8" spans="1:17">
      <c r="A8" s="108" t="s">
        <v>3</v>
      </c>
      <c r="B8" s="109"/>
      <c r="C8" s="112" t="s">
        <v>4</v>
      </c>
      <c r="D8" s="118" t="s">
        <v>5</v>
      </c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1:17" ht="37.5">
      <c r="A9" s="110"/>
      <c r="B9" s="111"/>
      <c r="C9" s="113"/>
      <c r="D9" s="58"/>
      <c r="E9" s="59" t="s">
        <v>6</v>
      </c>
      <c r="F9" s="59"/>
      <c r="G9" s="59" t="s">
        <v>7</v>
      </c>
      <c r="H9" s="59"/>
      <c r="I9" s="59" t="s">
        <v>8</v>
      </c>
      <c r="J9" s="60"/>
      <c r="K9" s="60"/>
      <c r="L9" s="60"/>
      <c r="M9" s="60"/>
      <c r="N9" s="61" t="s">
        <v>148</v>
      </c>
      <c r="O9" s="49"/>
      <c r="P9" s="66" t="s">
        <v>130</v>
      </c>
      <c r="Q9" s="71"/>
    </row>
    <row r="10" spans="1:17" ht="30" customHeight="1">
      <c r="A10" s="3" t="s">
        <v>9</v>
      </c>
      <c r="B10" s="4" t="s">
        <v>10</v>
      </c>
      <c r="C10" s="55">
        <v>2</v>
      </c>
      <c r="D10" s="63"/>
      <c r="E10" s="76" t="s">
        <v>11</v>
      </c>
      <c r="F10" s="63"/>
      <c r="G10" s="76" t="s">
        <v>12</v>
      </c>
      <c r="H10" s="63"/>
      <c r="I10" s="76" t="s">
        <v>13</v>
      </c>
      <c r="J10" s="81" t="b">
        <v>0</v>
      </c>
      <c r="K10" s="81" t="b">
        <v>0</v>
      </c>
      <c r="L10" s="81" t="b">
        <v>0</v>
      </c>
      <c r="M10" s="57">
        <f>SUM(IF(J10,1,0),IF(K10,3,0),IF(L10,5,0))</f>
        <v>0</v>
      </c>
      <c r="N10" s="62">
        <f>C10*M10</f>
        <v>0</v>
      </c>
      <c r="P10" s="67"/>
      <c r="Q10" s="83"/>
    </row>
    <row r="11" spans="1:17" ht="30" customHeight="1">
      <c r="A11" s="5" t="s">
        <v>14</v>
      </c>
      <c r="B11" s="6" t="s">
        <v>15</v>
      </c>
      <c r="C11" s="50">
        <v>1</v>
      </c>
      <c r="D11" s="64"/>
      <c r="E11" s="77" t="s">
        <v>16</v>
      </c>
      <c r="F11" s="64"/>
      <c r="G11" s="77" t="s">
        <v>17</v>
      </c>
      <c r="H11" s="105"/>
      <c r="I11" s="79" t="s">
        <v>158</v>
      </c>
      <c r="J11" s="82" t="b">
        <v>0</v>
      </c>
      <c r="K11" s="82" t="b">
        <v>0</v>
      </c>
      <c r="L11" s="82" t="b">
        <v>0</v>
      </c>
      <c r="M11" s="57">
        <f t="shared" ref="M11:M22" si="0">SUM(IF(J11,1,0),IF(K11,3,0),IF(L11,5,0))</f>
        <v>0</v>
      </c>
      <c r="N11" s="51">
        <f t="shared" ref="N11:N22" si="1">C11*M11</f>
        <v>0</v>
      </c>
      <c r="P11" s="68"/>
      <c r="Q11" s="83"/>
    </row>
    <row r="12" spans="1:17" ht="37.5">
      <c r="A12" s="5" t="s">
        <v>18</v>
      </c>
      <c r="B12" s="6" t="s">
        <v>19</v>
      </c>
      <c r="C12" s="50">
        <v>1</v>
      </c>
      <c r="D12" s="64"/>
      <c r="E12" s="77" t="s">
        <v>20</v>
      </c>
      <c r="F12" s="64"/>
      <c r="G12" s="77" t="s">
        <v>21</v>
      </c>
      <c r="H12" s="64"/>
      <c r="I12" s="77" t="s">
        <v>22</v>
      </c>
      <c r="J12" s="82" t="b">
        <v>0</v>
      </c>
      <c r="K12" s="82" t="b">
        <v>0</v>
      </c>
      <c r="L12" s="82" t="b">
        <v>0</v>
      </c>
      <c r="M12" s="57">
        <f t="shared" si="0"/>
        <v>0</v>
      </c>
      <c r="N12" s="51">
        <f t="shared" si="1"/>
        <v>0</v>
      </c>
      <c r="P12" s="68"/>
      <c r="Q12" s="83"/>
    </row>
    <row r="13" spans="1:17" ht="30" customHeight="1">
      <c r="A13" s="5" t="s">
        <v>23</v>
      </c>
      <c r="B13" s="6" t="s">
        <v>24</v>
      </c>
      <c r="C13" s="50">
        <v>2</v>
      </c>
      <c r="D13" s="64"/>
      <c r="E13" s="77" t="s">
        <v>25</v>
      </c>
      <c r="F13" s="64"/>
      <c r="G13" s="77" t="s">
        <v>26</v>
      </c>
      <c r="H13" s="64"/>
      <c r="I13" s="77" t="s">
        <v>27</v>
      </c>
      <c r="J13" s="82" t="b">
        <v>0</v>
      </c>
      <c r="K13" s="82" t="b">
        <v>0</v>
      </c>
      <c r="L13" s="82" t="b">
        <v>0</v>
      </c>
      <c r="M13" s="57">
        <f t="shared" si="0"/>
        <v>0</v>
      </c>
      <c r="N13" s="51">
        <f t="shared" si="1"/>
        <v>0</v>
      </c>
      <c r="P13" s="68"/>
      <c r="Q13" s="83"/>
    </row>
    <row r="14" spans="1:17" ht="30" customHeight="1">
      <c r="A14" s="5" t="s">
        <v>28</v>
      </c>
      <c r="B14" s="6" t="s">
        <v>29</v>
      </c>
      <c r="C14" s="50">
        <v>3</v>
      </c>
      <c r="D14" s="64"/>
      <c r="E14" s="77" t="s">
        <v>30</v>
      </c>
      <c r="F14" s="105"/>
      <c r="G14" s="79" t="s">
        <v>158</v>
      </c>
      <c r="H14" s="105"/>
      <c r="I14" s="79" t="s">
        <v>158</v>
      </c>
      <c r="J14" s="82" t="b">
        <v>0</v>
      </c>
      <c r="K14" s="82"/>
      <c r="L14" s="82"/>
      <c r="M14" s="57">
        <f>SUM(IF(J14,1,0))</f>
        <v>0</v>
      </c>
      <c r="N14" s="51">
        <f t="shared" si="1"/>
        <v>0</v>
      </c>
      <c r="P14" s="68"/>
      <c r="Q14" s="83"/>
    </row>
    <row r="15" spans="1:17" ht="37.5">
      <c r="A15" s="5" t="s">
        <v>31</v>
      </c>
      <c r="B15" s="6" t="s">
        <v>32</v>
      </c>
      <c r="C15" s="50">
        <v>1</v>
      </c>
      <c r="D15" s="64"/>
      <c r="E15" s="77" t="s">
        <v>33</v>
      </c>
      <c r="F15" s="64"/>
      <c r="G15" s="77" t="s">
        <v>34</v>
      </c>
      <c r="H15" s="64"/>
      <c r="I15" s="77" t="s">
        <v>35</v>
      </c>
      <c r="J15" s="82" t="b">
        <v>0</v>
      </c>
      <c r="K15" s="82" t="b">
        <v>0</v>
      </c>
      <c r="L15" s="82" t="b">
        <v>0</v>
      </c>
      <c r="M15" s="57">
        <f t="shared" si="0"/>
        <v>0</v>
      </c>
      <c r="N15" s="51">
        <f t="shared" si="1"/>
        <v>0</v>
      </c>
      <c r="P15" s="68"/>
      <c r="Q15" s="83"/>
    </row>
    <row r="16" spans="1:17" ht="30" customHeight="1">
      <c r="A16" s="5" t="s">
        <v>36</v>
      </c>
      <c r="B16" s="6" t="s">
        <v>37</v>
      </c>
      <c r="C16" s="50">
        <v>1</v>
      </c>
      <c r="D16" s="64"/>
      <c r="E16" s="77" t="s">
        <v>38</v>
      </c>
      <c r="F16" s="64"/>
      <c r="G16" s="77" t="s">
        <v>39</v>
      </c>
      <c r="H16" s="64"/>
      <c r="I16" s="77" t="s">
        <v>40</v>
      </c>
      <c r="J16" s="82" t="b">
        <v>0</v>
      </c>
      <c r="K16" s="82" t="b">
        <v>0</v>
      </c>
      <c r="L16" s="82" t="b">
        <v>0</v>
      </c>
      <c r="M16" s="57">
        <f>SUM(IF(J16,1,0),IF(K16,3,0),IF(L16,5,0))</f>
        <v>0</v>
      </c>
      <c r="N16" s="51">
        <f t="shared" si="1"/>
        <v>0</v>
      </c>
      <c r="P16" s="68"/>
      <c r="Q16" s="83"/>
    </row>
    <row r="17" spans="1:19" ht="45">
      <c r="A17" s="5" t="s">
        <v>41</v>
      </c>
      <c r="B17" s="6" t="s">
        <v>42</v>
      </c>
      <c r="C17" s="50">
        <v>3</v>
      </c>
      <c r="D17" s="64"/>
      <c r="E17" s="77" t="s">
        <v>43</v>
      </c>
      <c r="F17" s="64"/>
      <c r="G17" s="77" t="s">
        <v>44</v>
      </c>
      <c r="H17" s="64"/>
      <c r="I17" s="80" t="s">
        <v>45</v>
      </c>
      <c r="J17" s="82" t="b">
        <v>0</v>
      </c>
      <c r="K17" s="82" t="b">
        <v>0</v>
      </c>
      <c r="L17" s="82" t="b">
        <v>0</v>
      </c>
      <c r="M17" s="57">
        <f t="shared" si="0"/>
        <v>0</v>
      </c>
      <c r="N17" s="51">
        <f>IF(Q17&gt;49,ROUNDUP((Q17-49)/25,0)*9+15,SUM(IF(J17,3,0),IF(K17,9,0),IF(L17,15,0)))</f>
        <v>0</v>
      </c>
      <c r="P17" s="68"/>
      <c r="Q17" s="72"/>
      <c r="R17" s="24" t="s">
        <v>151</v>
      </c>
      <c r="S17" s="73" t="s">
        <v>152</v>
      </c>
    </row>
    <row r="18" spans="1:19" ht="37.5" customHeight="1">
      <c r="A18" s="5" t="s">
        <v>46</v>
      </c>
      <c r="B18" s="6" t="s">
        <v>47</v>
      </c>
      <c r="C18" s="50">
        <v>1</v>
      </c>
      <c r="D18" s="64"/>
      <c r="E18" s="77" t="s">
        <v>48</v>
      </c>
      <c r="F18" s="64"/>
      <c r="G18" s="80" t="s">
        <v>49</v>
      </c>
      <c r="H18" s="64"/>
      <c r="I18" s="77" t="s">
        <v>50</v>
      </c>
      <c r="J18" s="82" t="b">
        <v>0</v>
      </c>
      <c r="K18" s="82" t="b">
        <v>0</v>
      </c>
      <c r="L18" s="82" t="b">
        <v>0</v>
      </c>
      <c r="M18" s="57">
        <f t="shared" si="0"/>
        <v>0</v>
      </c>
      <c r="N18" s="51">
        <f t="shared" si="1"/>
        <v>0</v>
      </c>
      <c r="P18" s="68"/>
      <c r="Q18" s="83"/>
    </row>
    <row r="19" spans="1:19" ht="37.5">
      <c r="A19" s="5" t="s">
        <v>36</v>
      </c>
      <c r="B19" s="6" t="s">
        <v>51</v>
      </c>
      <c r="C19" s="50">
        <v>1</v>
      </c>
      <c r="D19" s="64"/>
      <c r="E19" s="77" t="s">
        <v>52</v>
      </c>
      <c r="F19" s="64"/>
      <c r="G19" s="77" t="s">
        <v>53</v>
      </c>
      <c r="H19" s="64"/>
      <c r="I19" s="77" t="s">
        <v>54</v>
      </c>
      <c r="J19" s="82" t="b">
        <v>0</v>
      </c>
      <c r="K19" s="82" t="b">
        <v>0</v>
      </c>
      <c r="L19" s="82" t="b">
        <v>0</v>
      </c>
      <c r="M19" s="57">
        <f t="shared" si="0"/>
        <v>0</v>
      </c>
      <c r="N19" s="51">
        <f t="shared" si="1"/>
        <v>0</v>
      </c>
      <c r="P19" s="69"/>
      <c r="Q19" s="84"/>
    </row>
    <row r="20" spans="1:19" ht="77.099999999999994" customHeight="1">
      <c r="A20" s="5" t="s">
        <v>55</v>
      </c>
      <c r="B20" s="6" t="s">
        <v>56</v>
      </c>
      <c r="C20" s="50">
        <v>2</v>
      </c>
      <c r="D20" s="64"/>
      <c r="E20" s="77" t="s">
        <v>57</v>
      </c>
      <c r="F20" s="64"/>
      <c r="G20" s="77" t="s">
        <v>58</v>
      </c>
      <c r="H20" s="64"/>
      <c r="I20" s="77" t="s">
        <v>59</v>
      </c>
      <c r="J20" s="82" t="b">
        <v>0</v>
      </c>
      <c r="K20" s="82" t="b">
        <v>0</v>
      </c>
      <c r="L20" s="82" t="b">
        <v>0</v>
      </c>
      <c r="M20" s="57">
        <f t="shared" si="0"/>
        <v>0</v>
      </c>
      <c r="N20" s="51">
        <f t="shared" si="1"/>
        <v>0</v>
      </c>
      <c r="P20" s="69"/>
      <c r="Q20" s="84"/>
    </row>
    <row r="21" spans="1:19" ht="74.099999999999994" customHeight="1">
      <c r="A21" s="5" t="s">
        <v>60</v>
      </c>
      <c r="B21" s="6" t="s">
        <v>61</v>
      </c>
      <c r="C21" s="50">
        <v>2</v>
      </c>
      <c r="D21" s="64"/>
      <c r="E21" s="77" t="s">
        <v>57</v>
      </c>
      <c r="F21" s="64"/>
      <c r="G21" s="77" t="s">
        <v>58</v>
      </c>
      <c r="H21" s="64"/>
      <c r="I21" s="77" t="s">
        <v>59</v>
      </c>
      <c r="J21" s="82" t="b">
        <v>0</v>
      </c>
      <c r="K21" s="82" t="b">
        <v>0</v>
      </c>
      <c r="L21" s="82" t="b">
        <v>0</v>
      </c>
      <c r="M21" s="57">
        <f t="shared" si="0"/>
        <v>0</v>
      </c>
      <c r="N21" s="51">
        <f t="shared" si="1"/>
        <v>0</v>
      </c>
      <c r="P21" s="69"/>
      <c r="Q21" s="84"/>
    </row>
    <row r="22" spans="1:19" ht="59.1" customHeight="1">
      <c r="A22" s="5" t="s">
        <v>62</v>
      </c>
      <c r="B22" s="6" t="s">
        <v>63</v>
      </c>
      <c r="C22" s="50">
        <v>1</v>
      </c>
      <c r="D22" s="64"/>
      <c r="E22" s="77" t="s">
        <v>64</v>
      </c>
      <c r="F22" s="64"/>
      <c r="G22" s="77" t="s">
        <v>65</v>
      </c>
      <c r="H22" s="64"/>
      <c r="I22" s="77" t="s">
        <v>66</v>
      </c>
      <c r="J22" s="82" t="b">
        <v>0</v>
      </c>
      <c r="K22" s="82" t="b">
        <v>0</v>
      </c>
      <c r="L22" s="82" t="b">
        <v>0</v>
      </c>
      <c r="M22" s="57">
        <f t="shared" si="0"/>
        <v>0</v>
      </c>
      <c r="N22" s="51">
        <f t="shared" si="1"/>
        <v>0</v>
      </c>
      <c r="P22" s="69"/>
      <c r="Q22" s="84"/>
    </row>
    <row r="23" spans="1:19" ht="86.45" customHeight="1">
      <c r="A23" s="5" t="s">
        <v>67</v>
      </c>
      <c r="B23" s="6" t="s">
        <v>68</v>
      </c>
      <c r="C23" s="50">
        <v>3</v>
      </c>
      <c r="D23" s="123"/>
      <c r="E23" s="77" t="s">
        <v>156</v>
      </c>
      <c r="F23" s="7"/>
      <c r="G23" s="79"/>
      <c r="H23" s="7"/>
      <c r="I23" s="79"/>
      <c r="J23" s="82"/>
      <c r="K23" s="82"/>
      <c r="L23" s="82"/>
      <c r="M23" s="57"/>
      <c r="N23" s="124">
        <f>C23*D23</f>
        <v>0</v>
      </c>
      <c r="P23" s="69"/>
      <c r="Q23" s="84"/>
    </row>
    <row r="24" spans="1:19" ht="108.6" customHeight="1">
      <c r="A24" s="5" t="s">
        <v>69</v>
      </c>
      <c r="B24" s="6" t="s">
        <v>70</v>
      </c>
      <c r="C24" s="50">
        <v>2</v>
      </c>
      <c r="D24" s="64"/>
      <c r="E24" s="77" t="s">
        <v>156</v>
      </c>
      <c r="F24" s="7"/>
      <c r="G24" s="79"/>
      <c r="H24" s="7"/>
      <c r="I24" s="79"/>
      <c r="J24" s="82"/>
      <c r="K24" s="82"/>
      <c r="L24" s="82"/>
      <c r="M24" s="57"/>
      <c r="N24" s="51">
        <f t="shared" ref="N24:N26" si="2">C24*D24</f>
        <v>0</v>
      </c>
      <c r="P24" s="69"/>
      <c r="Q24" s="84"/>
    </row>
    <row r="25" spans="1:19" ht="86.1" customHeight="1">
      <c r="A25" s="5" t="s">
        <v>71</v>
      </c>
      <c r="B25" s="6" t="s">
        <v>72</v>
      </c>
      <c r="C25" s="50">
        <v>5</v>
      </c>
      <c r="D25" s="123"/>
      <c r="E25" s="77" t="s">
        <v>156</v>
      </c>
      <c r="F25" s="7"/>
      <c r="G25" s="79"/>
      <c r="H25" s="7"/>
      <c r="I25" s="79"/>
      <c r="J25" s="82"/>
      <c r="K25" s="82"/>
      <c r="L25" s="82"/>
      <c r="M25" s="57"/>
      <c r="N25" s="124">
        <f t="shared" si="2"/>
        <v>0</v>
      </c>
      <c r="P25" s="69"/>
      <c r="Q25" s="83"/>
    </row>
    <row r="26" spans="1:19" ht="30" customHeight="1">
      <c r="A26" s="5" t="s">
        <v>73</v>
      </c>
      <c r="B26" s="6" t="s">
        <v>74</v>
      </c>
      <c r="C26" s="50">
        <v>7</v>
      </c>
      <c r="D26" s="64"/>
      <c r="E26" s="77" t="s">
        <v>75</v>
      </c>
      <c r="F26" s="7"/>
      <c r="G26" s="79"/>
      <c r="H26" s="7"/>
      <c r="I26" s="79"/>
      <c r="J26" s="82"/>
      <c r="K26" s="82"/>
      <c r="L26" s="82"/>
      <c r="M26" s="57"/>
      <c r="N26" s="51">
        <f t="shared" si="2"/>
        <v>0</v>
      </c>
      <c r="P26" s="68"/>
      <c r="Q26" s="83"/>
    </row>
    <row r="27" spans="1:19" ht="37.5">
      <c r="A27" s="5" t="s">
        <v>76</v>
      </c>
      <c r="B27" s="6" t="s">
        <v>77</v>
      </c>
      <c r="C27" s="50">
        <v>5</v>
      </c>
      <c r="D27" s="64"/>
      <c r="E27" s="77" t="s">
        <v>78</v>
      </c>
      <c r="F27" s="64"/>
      <c r="G27" s="77" t="s">
        <v>155</v>
      </c>
      <c r="H27" s="64"/>
      <c r="I27" s="77" t="s">
        <v>79</v>
      </c>
      <c r="J27" s="82" t="b">
        <v>0</v>
      </c>
      <c r="K27" s="82" t="b">
        <v>0</v>
      </c>
      <c r="L27" s="82" t="b">
        <v>0</v>
      </c>
      <c r="M27" s="57">
        <f t="shared" ref="M27" si="3">SUM(IF(J27,1,0),IF(K27,3,0),IF(L27,5,0))</f>
        <v>0</v>
      </c>
      <c r="N27" s="51">
        <f t="shared" ref="N27:N28" si="4">C27*M27</f>
        <v>0</v>
      </c>
      <c r="P27" s="68"/>
      <c r="Q27" s="83"/>
    </row>
    <row r="28" spans="1:19" ht="30" customHeight="1">
      <c r="A28" s="8" t="s">
        <v>80</v>
      </c>
      <c r="B28" s="9" t="s">
        <v>81</v>
      </c>
      <c r="C28" s="56">
        <v>2</v>
      </c>
      <c r="D28" s="65"/>
      <c r="E28" s="78" t="s">
        <v>82</v>
      </c>
      <c r="F28" s="65"/>
      <c r="G28" s="78" t="s">
        <v>83</v>
      </c>
      <c r="H28" s="75"/>
      <c r="I28" s="79" t="s">
        <v>158</v>
      </c>
      <c r="J28" s="82" t="b">
        <v>0</v>
      </c>
      <c r="K28" s="82" t="b">
        <v>0</v>
      </c>
      <c r="L28" s="82"/>
      <c r="M28" s="57">
        <f>SUM(IF(J28,1,0),IF(K28,3,0))</f>
        <v>0</v>
      </c>
      <c r="N28" s="102">
        <f t="shared" si="4"/>
        <v>0</v>
      </c>
      <c r="P28" s="70"/>
      <c r="Q28" s="83"/>
    </row>
    <row r="29" spans="1:19">
      <c r="A29" s="114" t="s">
        <v>84</v>
      </c>
      <c r="B29" s="115"/>
      <c r="C29" s="26"/>
      <c r="D29" s="26"/>
      <c r="E29" s="10" t="s">
        <v>85</v>
      </c>
      <c r="F29" s="10"/>
      <c r="G29" s="15"/>
      <c r="H29" s="15"/>
      <c r="I29" s="26"/>
      <c r="J29" s="26"/>
      <c r="K29" s="26"/>
      <c r="L29" s="26"/>
      <c r="M29" s="26"/>
      <c r="N29" s="125">
        <f>SUM(N10:N25,N28)</f>
        <v>0</v>
      </c>
    </row>
    <row r="30" spans="1:19">
      <c r="A30" s="116"/>
      <c r="B30" s="117"/>
      <c r="C30" s="25"/>
      <c r="D30" s="25"/>
      <c r="E30" s="11" t="s">
        <v>86</v>
      </c>
      <c r="F30" s="21"/>
      <c r="G30" s="21"/>
      <c r="H30" s="21"/>
      <c r="I30" s="25"/>
      <c r="J30" s="25"/>
      <c r="K30" s="25"/>
      <c r="L30" s="25"/>
      <c r="M30" s="25"/>
      <c r="N30" s="103">
        <f>SUM(N26:N27)</f>
        <v>0</v>
      </c>
    </row>
    <row r="31" spans="1:19">
      <c r="A31" s="12"/>
      <c r="B31" s="13" t="s">
        <v>87</v>
      </c>
      <c r="C31" s="14" t="s">
        <v>88</v>
      </c>
      <c r="D31" s="14"/>
      <c r="E31" s="15"/>
      <c r="F31" s="15"/>
      <c r="G31" s="15"/>
      <c r="H31" s="15"/>
      <c r="I31" s="52" t="s">
        <v>150</v>
      </c>
      <c r="J31" s="26"/>
      <c r="K31" s="26"/>
      <c r="L31" s="26"/>
      <c r="M31" s="26"/>
      <c r="N31" s="101"/>
    </row>
    <row r="32" spans="1:19">
      <c r="A32" s="16"/>
      <c r="B32" s="17"/>
      <c r="C32" s="18" t="s">
        <v>89</v>
      </c>
      <c r="D32" s="18"/>
      <c r="E32" s="19"/>
      <c r="F32" s="19"/>
      <c r="G32" s="19"/>
      <c r="H32" s="19"/>
      <c r="I32" s="27"/>
      <c r="J32" s="27"/>
      <c r="K32" s="27"/>
      <c r="L32" s="27"/>
      <c r="M32" s="27"/>
      <c r="N32" s="104"/>
    </row>
    <row r="33" spans="1:14">
      <c r="A33" s="54"/>
      <c r="B33" s="20"/>
      <c r="C33" s="21" t="s">
        <v>90</v>
      </c>
      <c r="D33" s="21"/>
      <c r="E33" s="21"/>
      <c r="F33" s="21"/>
      <c r="G33" s="21"/>
      <c r="H33" s="21"/>
      <c r="I33" s="25" t="s">
        <v>149</v>
      </c>
      <c r="J33" s="25"/>
      <c r="K33" s="25"/>
      <c r="L33" s="25"/>
      <c r="M33" s="25"/>
      <c r="N33" s="126">
        <f>N29*6000*N31+N30*6000</f>
        <v>0</v>
      </c>
    </row>
    <row r="34" spans="1:14">
      <c r="A34" s="28"/>
      <c r="B34" s="29"/>
      <c r="C34" s="19"/>
      <c r="D34" s="19"/>
      <c r="E34" s="19"/>
      <c r="F34" s="19"/>
      <c r="G34" s="19"/>
      <c r="H34" s="19"/>
      <c r="I34" s="27"/>
      <c r="J34" s="27"/>
      <c r="K34" s="27"/>
      <c r="L34" s="27"/>
      <c r="M34" s="27"/>
      <c r="N34" s="30"/>
    </row>
  </sheetData>
  <sheetProtection selectLockedCells="1"/>
  <mergeCells count="6">
    <mergeCell ref="A8:B9"/>
    <mergeCell ref="C8:C9"/>
    <mergeCell ref="A29:B30"/>
    <mergeCell ref="D8:N8"/>
    <mergeCell ref="A2:N2"/>
    <mergeCell ref="H3:N3"/>
  </mergeCells>
  <phoneticPr fontId="1"/>
  <conditionalFormatting sqref="D10:D22">
    <cfRule type="expression" dxfId="24" priority="19">
      <formula>J10=TRUE</formula>
    </cfRule>
  </conditionalFormatting>
  <conditionalFormatting sqref="D27:D28">
    <cfRule type="expression" dxfId="23" priority="17">
      <formula>J27=TRUE</formula>
    </cfRule>
  </conditionalFormatting>
  <conditionalFormatting sqref="E10:E22">
    <cfRule type="expression" dxfId="22" priority="20">
      <formula>J10=TRUE</formula>
    </cfRule>
  </conditionalFormatting>
  <conditionalFormatting sqref="E27:F28">
    <cfRule type="expression" dxfId="21" priority="10">
      <formula>J27=TRUE</formula>
    </cfRule>
  </conditionalFormatting>
  <conditionalFormatting sqref="F10:F13 F15:F22">
    <cfRule type="expression" dxfId="20" priority="12">
      <formula>K10=TRUE</formula>
    </cfRule>
  </conditionalFormatting>
  <conditionalFormatting sqref="G10:G13">
    <cfRule type="expression" dxfId="19" priority="8">
      <formula>K10=TRUE</formula>
    </cfRule>
  </conditionalFormatting>
  <conditionalFormatting sqref="G27:G28">
    <cfRule type="expression" dxfId="18" priority="7">
      <formula>K27=TRUE</formula>
    </cfRule>
  </conditionalFormatting>
  <conditionalFormatting sqref="G15:H22">
    <cfRule type="expression" dxfId="17" priority="4">
      <formula>K15=TRUE</formula>
    </cfRule>
  </conditionalFormatting>
  <conditionalFormatting sqref="H10">
    <cfRule type="expression" dxfId="16" priority="14">
      <formula>L10=TRUE</formula>
    </cfRule>
  </conditionalFormatting>
  <conditionalFormatting sqref="H12:H13">
    <cfRule type="expression" dxfId="15" priority="6">
      <formula>L12=TRUE</formula>
    </cfRule>
  </conditionalFormatting>
  <conditionalFormatting sqref="H27">
    <cfRule type="expression" dxfId="14" priority="2">
      <formula>L27=TRUE</formula>
    </cfRule>
  </conditionalFormatting>
  <conditionalFormatting sqref="I10">
    <cfRule type="expression" dxfId="13" priority="13">
      <formula>L10=TRUE</formula>
    </cfRule>
  </conditionalFormatting>
  <conditionalFormatting sqref="I12:I13">
    <cfRule type="expression" dxfId="12" priority="5">
      <formula>L12=TRUE</formula>
    </cfRule>
  </conditionalFormatting>
  <conditionalFormatting sqref="I15:I22">
    <cfRule type="expression" dxfId="11" priority="3">
      <formula>L15=TRUE</formula>
    </cfRule>
  </conditionalFormatting>
  <conditionalFormatting sqref="I27">
    <cfRule type="expression" dxfId="10" priority="1">
      <formula>L27=TRUE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&amp;C&amp;N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104775</xdr:colOff>
                    <xdr:row>10</xdr:row>
                    <xdr:rowOff>85725</xdr:rowOff>
                  </from>
                  <to>
                    <xdr:col>3</xdr:col>
                    <xdr:colOff>323850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85725</xdr:rowOff>
                  </from>
                  <to>
                    <xdr:col>3</xdr:col>
                    <xdr:colOff>323850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133350</xdr:rowOff>
                  </from>
                  <to>
                    <xdr:col>5</xdr:col>
                    <xdr:colOff>323850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133350</xdr:rowOff>
                  </from>
                  <to>
                    <xdr:col>7</xdr:col>
                    <xdr:colOff>323850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85725</xdr:rowOff>
                  </from>
                  <to>
                    <xdr:col>5</xdr:col>
                    <xdr:colOff>323850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133350</xdr:rowOff>
                  </from>
                  <to>
                    <xdr:col>5</xdr:col>
                    <xdr:colOff>323850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85725</xdr:rowOff>
                  </from>
                  <to>
                    <xdr:col>5</xdr:col>
                    <xdr:colOff>323850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133350</xdr:rowOff>
                  </from>
                  <to>
                    <xdr:col>5</xdr:col>
                    <xdr:colOff>323850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5</xdr:col>
                    <xdr:colOff>104775</xdr:colOff>
                    <xdr:row>18</xdr:row>
                    <xdr:rowOff>133350</xdr:rowOff>
                  </from>
                  <to>
                    <xdr:col>5</xdr:col>
                    <xdr:colOff>323850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133350</xdr:rowOff>
                  </from>
                  <to>
                    <xdr:col>7</xdr:col>
                    <xdr:colOff>323850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133350</xdr:rowOff>
                  </from>
                  <to>
                    <xdr:col>7</xdr:col>
                    <xdr:colOff>323850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85725</xdr:rowOff>
                  </from>
                  <to>
                    <xdr:col>7</xdr:col>
                    <xdr:colOff>323850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133350</xdr:rowOff>
                  </from>
                  <to>
                    <xdr:col>7</xdr:col>
                    <xdr:colOff>323850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133350</xdr:rowOff>
                  </from>
                  <to>
                    <xdr:col>5</xdr:col>
                    <xdr:colOff>323850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180975</xdr:rowOff>
                  </from>
                  <to>
                    <xdr:col>5</xdr:col>
                    <xdr:colOff>323850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85725</xdr:rowOff>
                  </from>
                  <to>
                    <xdr:col>5</xdr:col>
                    <xdr:colOff>323850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133350</xdr:rowOff>
                  </from>
                  <to>
                    <xdr:col>5</xdr:col>
                    <xdr:colOff>323850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85725</xdr:rowOff>
                  </from>
                  <to>
                    <xdr:col>5</xdr:col>
                    <xdr:colOff>323850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133350</xdr:rowOff>
                  </from>
                  <to>
                    <xdr:col>5</xdr:col>
                    <xdr:colOff>323850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85725</xdr:rowOff>
                  </from>
                  <to>
                    <xdr:col>5</xdr:col>
                    <xdr:colOff>323850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85725</xdr:rowOff>
                  </from>
                  <to>
                    <xdr:col>5</xdr:col>
                    <xdr:colOff>323850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85725</xdr:rowOff>
                  </from>
                  <to>
                    <xdr:col>7</xdr:col>
                    <xdr:colOff>323850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133350</xdr:rowOff>
                  </from>
                  <to>
                    <xdr:col>7</xdr:col>
                    <xdr:colOff>323850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85725</xdr:rowOff>
                  </from>
                  <to>
                    <xdr:col>7</xdr:col>
                    <xdr:colOff>323850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133350</xdr:rowOff>
                  </from>
                  <to>
                    <xdr:col>7</xdr:col>
                    <xdr:colOff>323850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85725</xdr:rowOff>
                  </from>
                  <to>
                    <xdr:col>7</xdr:col>
                    <xdr:colOff>323850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180975</xdr:rowOff>
                  </from>
                  <to>
                    <xdr:col>7</xdr:col>
                    <xdr:colOff>323850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Check Box 53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133350</xdr:rowOff>
                  </from>
                  <to>
                    <xdr:col>7</xdr:col>
                    <xdr:colOff>323850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2" name="Check Box 72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85725</xdr:rowOff>
                  </from>
                  <to>
                    <xdr:col>3</xdr:col>
                    <xdr:colOff>323850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Check Box 74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133350</xdr:rowOff>
                  </from>
                  <to>
                    <xdr:col>3</xdr:col>
                    <xdr:colOff>323850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4" name="Check Box 76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85725</xdr:rowOff>
                  </from>
                  <to>
                    <xdr:col>3</xdr:col>
                    <xdr:colOff>323850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5" name="Check Box 77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133350</xdr:rowOff>
                  </from>
                  <to>
                    <xdr:col>3</xdr:col>
                    <xdr:colOff>323850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6" name="Check Box 78">
              <controlPr defaultSize="0" autoFill="0" autoLine="0" autoPict="0">
                <anchor moveWithCells="1">
                  <from>
                    <xdr:col>3</xdr:col>
                    <xdr:colOff>104775</xdr:colOff>
                    <xdr:row>15</xdr:row>
                    <xdr:rowOff>85725</xdr:rowOff>
                  </from>
                  <to>
                    <xdr:col>3</xdr:col>
                    <xdr:colOff>323850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7" name="Check Box 79">
              <controlPr defaultSize="0" autoFill="0" autoLine="0" autoPict="0">
                <anchor moveWithCells="1">
                  <from>
                    <xdr:col>3</xdr:col>
                    <xdr:colOff>104775</xdr:colOff>
                    <xdr:row>16</xdr:row>
                    <xdr:rowOff>180975</xdr:rowOff>
                  </from>
                  <to>
                    <xdr:col>3</xdr:col>
                    <xdr:colOff>323850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8" name="Check Box 80">
              <controlPr defaultSize="0" autoFill="0" autoLine="0" autoPict="0">
                <anchor moveWithCells="1">
                  <from>
                    <xdr:col>3</xdr:col>
                    <xdr:colOff>104775</xdr:colOff>
                    <xdr:row>17</xdr:row>
                    <xdr:rowOff>133350</xdr:rowOff>
                  </from>
                  <to>
                    <xdr:col>3</xdr:col>
                    <xdr:colOff>323850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9" name="Check Box 81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133350</xdr:rowOff>
                  </from>
                  <to>
                    <xdr:col>3</xdr:col>
                    <xdr:colOff>323850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82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133350</xdr:rowOff>
                  </from>
                  <to>
                    <xdr:col>3</xdr:col>
                    <xdr:colOff>323850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1" name="Check Box 83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85725</xdr:rowOff>
                  </from>
                  <to>
                    <xdr:col>3</xdr:col>
                    <xdr:colOff>323850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2" name="Check Box 84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133350</xdr:rowOff>
                  </from>
                  <to>
                    <xdr:col>3</xdr:col>
                    <xdr:colOff>323850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133350</xdr:rowOff>
                  </from>
                  <to>
                    <xdr:col>3</xdr:col>
                    <xdr:colOff>323850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85725</xdr:rowOff>
                  </from>
                  <to>
                    <xdr:col>3</xdr:col>
                    <xdr:colOff>323850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S29"/>
  <sheetViews>
    <sheetView showGridLines="0" tabSelected="1" topLeftCell="B4" zoomScaleNormal="100" zoomScaleSheetLayoutView="100" workbookViewId="0">
      <selection activeCell="Q12" sqref="Q12"/>
    </sheetView>
  </sheetViews>
  <sheetFormatPr defaultColWidth="8.75" defaultRowHeight="18.75"/>
  <cols>
    <col min="1" max="1" width="2.875" style="24" customWidth="1"/>
    <col min="2" max="2" width="25.625" style="24" customWidth="1"/>
    <col min="3" max="3" width="4.625" style="24" customWidth="1"/>
    <col min="4" max="4" width="5.625" style="24" customWidth="1"/>
    <col min="5" max="5" width="15.625" style="24" customWidth="1"/>
    <col min="6" max="6" width="5.625" style="24" customWidth="1"/>
    <col min="7" max="7" width="15.625" style="24" customWidth="1"/>
    <col min="8" max="8" width="5.625" style="24" customWidth="1"/>
    <col min="9" max="9" width="15.625" style="24" customWidth="1"/>
    <col min="10" max="13" width="5.625" style="24" hidden="1" customWidth="1"/>
    <col min="14" max="14" width="6.75" style="24" bestFit="1" customWidth="1"/>
    <col min="15" max="15" width="4.75" style="24" customWidth="1"/>
    <col min="16" max="16" width="39.75" style="24" customWidth="1"/>
    <col min="17" max="17" width="5.625" style="24" customWidth="1"/>
    <col min="18" max="18" width="3.625" style="24" bestFit="1" customWidth="1"/>
    <col min="19" max="19" width="22.125" style="24" customWidth="1"/>
    <col min="20" max="16384" width="8.75" style="24"/>
  </cols>
  <sheetData>
    <row r="1" spans="1:19">
      <c r="A1" s="23" t="s">
        <v>171</v>
      </c>
    </row>
    <row r="2" spans="1:19" ht="33">
      <c r="A2" s="121" t="s">
        <v>172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9">
      <c r="A3" s="23"/>
      <c r="H3" s="122" t="s">
        <v>173</v>
      </c>
      <c r="I3" s="122"/>
      <c r="J3" s="122"/>
      <c r="K3" s="122"/>
      <c r="L3" s="122"/>
      <c r="M3" s="122"/>
      <c r="N3" s="122"/>
    </row>
    <row r="4" spans="1:19">
      <c r="A4" s="1" t="s">
        <v>170</v>
      </c>
    </row>
    <row r="5" spans="1:19">
      <c r="A5" s="2"/>
    </row>
    <row r="6" spans="1:19">
      <c r="A6" s="31" t="s">
        <v>2</v>
      </c>
    </row>
    <row r="8" spans="1:19">
      <c r="A8" s="108" t="s">
        <v>3</v>
      </c>
      <c r="B8" s="109"/>
      <c r="C8" s="112" t="s">
        <v>4</v>
      </c>
      <c r="D8" s="118" t="s">
        <v>5</v>
      </c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1:19" ht="37.5">
      <c r="A9" s="110"/>
      <c r="B9" s="111"/>
      <c r="C9" s="113"/>
      <c r="D9" s="58"/>
      <c r="E9" s="59" t="s">
        <v>6</v>
      </c>
      <c r="F9" s="59"/>
      <c r="G9" s="59" t="s">
        <v>7</v>
      </c>
      <c r="H9" s="59"/>
      <c r="I9" s="59" t="s">
        <v>8</v>
      </c>
      <c r="J9" s="60"/>
      <c r="K9" s="60"/>
      <c r="L9" s="60"/>
      <c r="M9" s="60"/>
      <c r="N9" s="61" t="s">
        <v>148</v>
      </c>
      <c r="O9" s="49"/>
      <c r="P9" s="66" t="s">
        <v>130</v>
      </c>
      <c r="Q9" s="71"/>
    </row>
    <row r="10" spans="1:19" ht="30" customHeight="1">
      <c r="A10" s="3" t="s">
        <v>9</v>
      </c>
      <c r="B10" s="4" t="s">
        <v>91</v>
      </c>
      <c r="C10" s="55">
        <v>1</v>
      </c>
      <c r="D10" s="63"/>
      <c r="E10" s="76" t="s">
        <v>92</v>
      </c>
      <c r="F10" s="63"/>
      <c r="G10" s="76" t="s">
        <v>93</v>
      </c>
      <c r="H10" s="74"/>
      <c r="I10" s="88" t="s">
        <v>94</v>
      </c>
      <c r="J10" s="81" t="b">
        <v>0</v>
      </c>
      <c r="K10" s="81" t="b">
        <v>0</v>
      </c>
      <c r="L10" s="81" t="b">
        <v>0</v>
      </c>
      <c r="M10" s="57">
        <f>SUM(IF(J10,1,0),IF(K10,3,0),IF(L10,5,0))</f>
        <v>0</v>
      </c>
      <c r="N10" s="62">
        <f>C10*M10</f>
        <v>0</v>
      </c>
      <c r="P10" s="67"/>
      <c r="Q10" s="83"/>
    </row>
    <row r="11" spans="1:19" ht="30" customHeight="1">
      <c r="A11" s="5" t="s">
        <v>14</v>
      </c>
      <c r="B11" s="6" t="s">
        <v>24</v>
      </c>
      <c r="C11" s="50">
        <v>2</v>
      </c>
      <c r="D11" s="64"/>
      <c r="E11" s="77" t="s">
        <v>25</v>
      </c>
      <c r="F11" s="64"/>
      <c r="G11" s="77" t="s">
        <v>26</v>
      </c>
      <c r="H11" s="64"/>
      <c r="I11" s="77" t="s">
        <v>27</v>
      </c>
      <c r="J11" s="82" t="b">
        <v>0</v>
      </c>
      <c r="K11" s="82" t="b">
        <v>0</v>
      </c>
      <c r="L11" s="82" t="b">
        <v>0</v>
      </c>
      <c r="M11" s="57">
        <f t="shared" ref="M11:M25" si="0">SUM(IF(J11,1,0),IF(K11,3,0),IF(L11,5,0))</f>
        <v>0</v>
      </c>
      <c r="N11" s="51">
        <f t="shared" ref="N11:N24" si="1">C11*M11</f>
        <v>0</v>
      </c>
      <c r="P11" s="68"/>
      <c r="Q11" s="83"/>
    </row>
    <row r="12" spans="1:19" ht="45" customHeight="1">
      <c r="A12" s="5" t="s">
        <v>18</v>
      </c>
      <c r="B12" s="6" t="s">
        <v>95</v>
      </c>
      <c r="C12" s="50">
        <v>3</v>
      </c>
      <c r="D12" s="64"/>
      <c r="E12" s="77" t="s">
        <v>96</v>
      </c>
      <c r="F12" s="64"/>
      <c r="G12" s="77" t="s">
        <v>97</v>
      </c>
      <c r="H12" s="64"/>
      <c r="I12" s="89" t="s">
        <v>160</v>
      </c>
      <c r="J12" s="82" t="b">
        <v>0</v>
      </c>
      <c r="K12" s="82" t="b">
        <v>0</v>
      </c>
      <c r="L12" s="82" t="b">
        <v>0</v>
      </c>
      <c r="M12" s="57">
        <f t="shared" si="0"/>
        <v>0</v>
      </c>
      <c r="N12" s="51">
        <f>IF(Q12&gt;49,ROUNDUP((Q12-49)/25,0)*9+15,SUM(IF(J12,3,0),IF(K12,9,0),IF(L12,15,0)))</f>
        <v>0</v>
      </c>
      <c r="P12" s="68"/>
      <c r="Q12" s="72"/>
      <c r="R12" s="24" t="s">
        <v>151</v>
      </c>
      <c r="S12" s="73" t="s">
        <v>152</v>
      </c>
    </row>
    <row r="13" spans="1:19" ht="30" customHeight="1">
      <c r="A13" s="5" t="s">
        <v>23</v>
      </c>
      <c r="B13" s="6" t="s">
        <v>98</v>
      </c>
      <c r="C13" s="50">
        <v>1</v>
      </c>
      <c r="D13" s="64"/>
      <c r="E13" s="77" t="s">
        <v>99</v>
      </c>
      <c r="F13" s="64"/>
      <c r="G13" s="77" t="s">
        <v>100</v>
      </c>
      <c r="H13" s="64"/>
      <c r="I13" s="77" t="s">
        <v>101</v>
      </c>
      <c r="J13" s="82" t="b">
        <v>0</v>
      </c>
      <c r="K13" s="82" t="b">
        <v>0</v>
      </c>
      <c r="L13" s="82" t="b">
        <v>0</v>
      </c>
      <c r="M13" s="57">
        <f t="shared" si="0"/>
        <v>0</v>
      </c>
      <c r="N13" s="51">
        <f t="shared" si="1"/>
        <v>0</v>
      </c>
      <c r="P13" s="68"/>
      <c r="Q13" s="83"/>
    </row>
    <row r="14" spans="1:19" ht="30" customHeight="1">
      <c r="A14" s="5" t="s">
        <v>28</v>
      </c>
      <c r="B14" s="6" t="s">
        <v>153</v>
      </c>
      <c r="C14" s="50">
        <v>5</v>
      </c>
      <c r="D14" s="86"/>
      <c r="E14" s="79" t="s">
        <v>158</v>
      </c>
      <c r="F14" s="64"/>
      <c r="G14" s="77" t="s">
        <v>102</v>
      </c>
      <c r="H14" s="64"/>
      <c r="I14" s="80" t="s">
        <v>162</v>
      </c>
      <c r="J14" s="82"/>
      <c r="K14" s="82" t="b">
        <v>0</v>
      </c>
      <c r="L14" s="82" t="b">
        <v>0</v>
      </c>
      <c r="M14" s="57">
        <f t="shared" si="0"/>
        <v>0</v>
      </c>
      <c r="N14" s="51">
        <f t="shared" si="1"/>
        <v>0</v>
      </c>
      <c r="P14" s="68"/>
      <c r="Q14" s="83"/>
    </row>
    <row r="15" spans="1:19" ht="30" customHeight="1">
      <c r="A15" s="5" t="s">
        <v>31</v>
      </c>
      <c r="B15" s="6" t="s">
        <v>103</v>
      </c>
      <c r="C15" s="50">
        <v>1</v>
      </c>
      <c r="D15" s="64"/>
      <c r="E15" s="77" t="s">
        <v>104</v>
      </c>
      <c r="F15" s="64"/>
      <c r="G15" s="77" t="s">
        <v>161</v>
      </c>
      <c r="H15" s="64"/>
      <c r="I15" s="77" t="s">
        <v>105</v>
      </c>
      <c r="J15" s="82" t="b">
        <v>0</v>
      </c>
      <c r="K15" s="82" t="b">
        <v>0</v>
      </c>
      <c r="L15" s="82" t="b">
        <v>0</v>
      </c>
      <c r="M15" s="57">
        <f t="shared" si="0"/>
        <v>0</v>
      </c>
      <c r="N15" s="51">
        <f t="shared" si="1"/>
        <v>0</v>
      </c>
      <c r="P15" s="69"/>
      <c r="Q15" s="83"/>
    </row>
    <row r="16" spans="1:19" ht="30" customHeight="1">
      <c r="A16" s="5" t="s">
        <v>36</v>
      </c>
      <c r="B16" s="6" t="s">
        <v>106</v>
      </c>
      <c r="C16" s="50">
        <v>3</v>
      </c>
      <c r="D16" s="86"/>
      <c r="E16" s="79" t="s">
        <v>158</v>
      </c>
      <c r="F16" s="64"/>
      <c r="G16" s="77" t="s">
        <v>107</v>
      </c>
      <c r="H16" s="64"/>
      <c r="I16" s="77" t="s">
        <v>108</v>
      </c>
      <c r="J16" s="82"/>
      <c r="K16" s="82" t="b">
        <v>0</v>
      </c>
      <c r="L16" s="82" t="b">
        <v>0</v>
      </c>
      <c r="M16" s="57">
        <f>SUM(IF(J16,1,0),IF(K16,3,0),IF(L16,5,0))</f>
        <v>0</v>
      </c>
      <c r="N16" s="51">
        <f t="shared" si="1"/>
        <v>0</v>
      </c>
      <c r="P16" s="68"/>
      <c r="Q16" s="83"/>
    </row>
    <row r="17" spans="1:19" ht="30" customHeight="1">
      <c r="A17" s="5" t="s">
        <v>41</v>
      </c>
      <c r="B17" s="6" t="s">
        <v>109</v>
      </c>
      <c r="C17" s="50">
        <v>3</v>
      </c>
      <c r="D17" s="86"/>
      <c r="E17" s="79" t="s">
        <v>158</v>
      </c>
      <c r="F17" s="64"/>
      <c r="G17" s="77" t="s">
        <v>110</v>
      </c>
      <c r="H17" s="64"/>
      <c r="I17" s="77" t="s">
        <v>111</v>
      </c>
      <c r="J17" s="82"/>
      <c r="K17" s="82" t="b">
        <v>0</v>
      </c>
      <c r="L17" s="82" t="b">
        <v>0</v>
      </c>
      <c r="M17" s="57">
        <f t="shared" si="0"/>
        <v>0</v>
      </c>
      <c r="N17" s="51">
        <f t="shared" si="1"/>
        <v>0</v>
      </c>
      <c r="P17" s="68"/>
      <c r="Q17" s="90"/>
      <c r="S17" s="73"/>
    </row>
    <row r="18" spans="1:19" ht="30" customHeight="1">
      <c r="A18" s="5" t="s">
        <v>46</v>
      </c>
      <c r="B18" s="6" t="s">
        <v>112</v>
      </c>
      <c r="C18" s="50">
        <v>2</v>
      </c>
      <c r="D18" s="86"/>
      <c r="E18" s="79" t="s">
        <v>158</v>
      </c>
      <c r="F18" s="64"/>
      <c r="G18" s="77" t="s">
        <v>113</v>
      </c>
      <c r="H18" s="64"/>
      <c r="I18" s="77" t="s">
        <v>108</v>
      </c>
      <c r="J18" s="82"/>
      <c r="K18" s="82" t="b">
        <v>0</v>
      </c>
      <c r="L18" s="82" t="b">
        <v>0</v>
      </c>
      <c r="M18" s="57">
        <f t="shared" si="0"/>
        <v>0</v>
      </c>
      <c r="N18" s="51">
        <f t="shared" si="1"/>
        <v>0</v>
      </c>
      <c r="P18" s="68"/>
      <c r="Q18" s="83"/>
    </row>
    <row r="19" spans="1:19" ht="37.5">
      <c r="A19" s="5" t="s">
        <v>36</v>
      </c>
      <c r="B19" s="6" t="s">
        <v>114</v>
      </c>
      <c r="C19" s="50">
        <v>3</v>
      </c>
      <c r="D19" s="64"/>
      <c r="E19" s="77" t="s">
        <v>115</v>
      </c>
      <c r="F19" s="86"/>
      <c r="G19" s="79" t="s">
        <v>158</v>
      </c>
      <c r="H19" s="86"/>
      <c r="I19" s="79" t="s">
        <v>158</v>
      </c>
      <c r="J19" s="82" t="b">
        <v>0</v>
      </c>
      <c r="K19" s="82"/>
      <c r="L19" s="82"/>
      <c r="M19" s="57">
        <f t="shared" si="0"/>
        <v>0</v>
      </c>
      <c r="N19" s="51">
        <f t="shared" si="1"/>
        <v>0</v>
      </c>
      <c r="P19" s="69"/>
      <c r="Q19" s="84"/>
    </row>
    <row r="20" spans="1:19" ht="30" customHeight="1">
      <c r="A20" s="5" t="s">
        <v>55</v>
      </c>
      <c r="B20" s="6" t="s">
        <v>116</v>
      </c>
      <c r="C20" s="50">
        <v>2</v>
      </c>
      <c r="D20" s="64"/>
      <c r="E20" s="77" t="s">
        <v>115</v>
      </c>
      <c r="F20" s="86"/>
      <c r="G20" s="79" t="s">
        <v>158</v>
      </c>
      <c r="H20" s="86"/>
      <c r="I20" s="79" t="s">
        <v>158</v>
      </c>
      <c r="J20" s="82" t="b">
        <v>0</v>
      </c>
      <c r="K20" s="82"/>
      <c r="L20" s="82"/>
      <c r="M20" s="57">
        <f t="shared" si="0"/>
        <v>0</v>
      </c>
      <c r="N20" s="51">
        <f t="shared" si="1"/>
        <v>0</v>
      </c>
      <c r="P20" s="69"/>
      <c r="Q20" s="84"/>
    </row>
    <row r="21" spans="1:19" ht="37.5" customHeight="1">
      <c r="A21" s="5" t="s">
        <v>60</v>
      </c>
      <c r="B21" s="6" t="s">
        <v>117</v>
      </c>
      <c r="C21" s="50">
        <v>5</v>
      </c>
      <c r="D21" s="86"/>
      <c r="E21" s="79" t="s">
        <v>158</v>
      </c>
      <c r="F21" s="64"/>
      <c r="G21" s="77" t="s">
        <v>118</v>
      </c>
      <c r="H21" s="64"/>
      <c r="I21" s="77" t="s">
        <v>119</v>
      </c>
      <c r="J21" s="82"/>
      <c r="K21" s="82" t="b">
        <v>0</v>
      </c>
      <c r="L21" s="82" t="b">
        <v>0</v>
      </c>
      <c r="M21" s="57">
        <f t="shared" si="0"/>
        <v>0</v>
      </c>
      <c r="N21" s="51">
        <f t="shared" si="1"/>
        <v>0</v>
      </c>
      <c r="P21" s="69"/>
      <c r="Q21" s="84"/>
    </row>
    <row r="22" spans="1:19" ht="30" customHeight="1">
      <c r="A22" s="5" t="s">
        <v>62</v>
      </c>
      <c r="B22" s="6" t="s">
        <v>120</v>
      </c>
      <c r="C22" s="50">
        <v>2</v>
      </c>
      <c r="D22" s="64"/>
      <c r="E22" s="77" t="s">
        <v>121</v>
      </c>
      <c r="F22" s="64"/>
      <c r="G22" s="77" t="s">
        <v>122</v>
      </c>
      <c r="H22" s="64"/>
      <c r="I22" s="77" t="s">
        <v>123</v>
      </c>
      <c r="J22" s="82" t="b">
        <v>0</v>
      </c>
      <c r="K22" s="82" t="b">
        <v>0</v>
      </c>
      <c r="L22" s="82" t="b">
        <v>0</v>
      </c>
      <c r="M22" s="57">
        <f t="shared" si="0"/>
        <v>0</v>
      </c>
      <c r="N22" s="51">
        <f t="shared" si="1"/>
        <v>0</v>
      </c>
      <c r="P22" s="69"/>
      <c r="Q22" s="84"/>
    </row>
    <row r="23" spans="1:19" ht="30" customHeight="1">
      <c r="A23" s="5" t="s">
        <v>67</v>
      </c>
      <c r="B23" s="6" t="s">
        <v>157</v>
      </c>
      <c r="C23" s="50">
        <v>2</v>
      </c>
      <c r="D23" s="64"/>
      <c r="E23" s="77" t="s">
        <v>121</v>
      </c>
      <c r="F23" s="64"/>
      <c r="G23" s="77" t="s">
        <v>122</v>
      </c>
      <c r="H23" s="64"/>
      <c r="I23" s="77" t="s">
        <v>123</v>
      </c>
      <c r="J23" s="82" t="b">
        <v>0</v>
      </c>
      <c r="K23" s="82" t="b">
        <v>0</v>
      </c>
      <c r="L23" s="82" t="b">
        <v>0</v>
      </c>
      <c r="M23" s="57">
        <f t="shared" si="0"/>
        <v>0</v>
      </c>
      <c r="N23" s="51">
        <f t="shared" si="1"/>
        <v>0</v>
      </c>
      <c r="P23" s="69"/>
      <c r="Q23" s="84"/>
    </row>
    <row r="24" spans="1:19" ht="30" customHeight="1">
      <c r="A24" s="5" t="s">
        <v>69</v>
      </c>
      <c r="B24" s="22" t="s">
        <v>124</v>
      </c>
      <c r="C24" s="50">
        <v>1</v>
      </c>
      <c r="D24" s="64"/>
      <c r="E24" s="77" t="s">
        <v>125</v>
      </c>
      <c r="F24" s="64"/>
      <c r="G24" s="77" t="s">
        <v>126</v>
      </c>
      <c r="H24" s="64"/>
      <c r="I24" s="77" t="s">
        <v>127</v>
      </c>
      <c r="J24" s="82" t="b">
        <v>0</v>
      </c>
      <c r="K24" s="82" t="b">
        <v>0</v>
      </c>
      <c r="L24" s="82" t="b">
        <v>0</v>
      </c>
      <c r="M24" s="57">
        <f t="shared" si="0"/>
        <v>0</v>
      </c>
      <c r="N24" s="51">
        <f t="shared" si="1"/>
        <v>0</v>
      </c>
      <c r="P24" s="69"/>
      <c r="Q24" s="84"/>
    </row>
    <row r="25" spans="1:19" ht="69.95" customHeight="1">
      <c r="A25" s="5" t="s">
        <v>71</v>
      </c>
      <c r="B25" s="6" t="s">
        <v>154</v>
      </c>
      <c r="C25" s="50">
        <v>1</v>
      </c>
      <c r="D25" s="64"/>
      <c r="E25" s="87">
        <v>1</v>
      </c>
      <c r="F25" s="64"/>
      <c r="G25" s="87">
        <v>2</v>
      </c>
      <c r="H25" s="64"/>
      <c r="I25" s="77" t="s">
        <v>128</v>
      </c>
      <c r="J25" s="82" t="b">
        <v>0</v>
      </c>
      <c r="K25" s="82" t="b">
        <v>0</v>
      </c>
      <c r="L25" s="82" t="b">
        <v>0</v>
      </c>
      <c r="M25" s="57">
        <f t="shared" si="0"/>
        <v>0</v>
      </c>
      <c r="N25" s="51">
        <f>C25*M25</f>
        <v>0</v>
      </c>
      <c r="P25" s="69"/>
      <c r="Q25" s="83"/>
    </row>
    <row r="26" spans="1:19" ht="54.95" customHeight="1">
      <c r="A26" s="5" t="s">
        <v>73</v>
      </c>
      <c r="B26" s="6" t="s">
        <v>129</v>
      </c>
      <c r="C26" s="50">
        <v>1</v>
      </c>
      <c r="D26" s="85"/>
      <c r="E26" s="77" t="s">
        <v>159</v>
      </c>
      <c r="F26" s="75"/>
      <c r="G26" s="79" t="s">
        <v>158</v>
      </c>
      <c r="H26" s="75"/>
      <c r="I26" s="79" t="s">
        <v>158</v>
      </c>
      <c r="J26" s="82"/>
      <c r="K26" s="82"/>
      <c r="L26" s="82"/>
      <c r="M26" s="57"/>
      <c r="N26" s="51">
        <f t="shared" ref="N26" si="2">C26*D26</f>
        <v>0</v>
      </c>
      <c r="P26" s="107"/>
      <c r="Q26" s="83"/>
    </row>
    <row r="27" spans="1:19">
      <c r="A27" s="114" t="s">
        <v>84</v>
      </c>
      <c r="B27" s="115"/>
      <c r="C27" s="26"/>
      <c r="D27" s="26"/>
      <c r="E27" s="15"/>
      <c r="F27" s="15"/>
      <c r="G27" s="15"/>
      <c r="H27" s="15"/>
      <c r="I27" s="26"/>
      <c r="J27" s="26"/>
      <c r="K27" s="26"/>
      <c r="L27" s="26"/>
      <c r="M27" s="26"/>
      <c r="N27" s="92">
        <f>SUM(N10:N26)</f>
        <v>0</v>
      </c>
    </row>
    <row r="28" spans="1:19">
      <c r="A28" s="93"/>
      <c r="B28" s="94" t="s">
        <v>87</v>
      </c>
      <c r="C28" s="95" t="s">
        <v>163</v>
      </c>
      <c r="D28" s="95"/>
      <c r="E28" s="96"/>
      <c r="F28" s="96"/>
      <c r="G28" s="97" t="s">
        <v>164</v>
      </c>
      <c r="H28" s="91">
        <v>3</v>
      </c>
      <c r="I28" s="98"/>
      <c r="J28" s="98"/>
      <c r="K28" s="98"/>
      <c r="L28" s="99"/>
      <c r="M28" s="98"/>
      <c r="N28" s="100">
        <f>N27*1000*H28</f>
        <v>0</v>
      </c>
    </row>
    <row r="29" spans="1:19">
      <c r="A29" s="28"/>
      <c r="B29" s="29"/>
      <c r="C29" s="19"/>
      <c r="D29" s="19"/>
      <c r="E29" s="19"/>
      <c r="F29" s="19"/>
      <c r="G29" s="19"/>
      <c r="H29" s="19"/>
      <c r="I29" s="27"/>
      <c r="J29" s="27"/>
      <c r="K29" s="27"/>
      <c r="L29" s="27"/>
      <c r="M29" s="27"/>
      <c r="N29" s="30"/>
    </row>
  </sheetData>
  <sheetProtection selectLockedCells="1"/>
  <mergeCells count="6">
    <mergeCell ref="A27:B27"/>
    <mergeCell ref="A2:N2"/>
    <mergeCell ref="H3:N3"/>
    <mergeCell ref="A8:B9"/>
    <mergeCell ref="C8:C9"/>
    <mergeCell ref="D8:N8"/>
  </mergeCells>
  <phoneticPr fontId="1"/>
  <conditionalFormatting sqref="D10:D25">
    <cfRule type="expression" dxfId="9" priority="1">
      <formula>J10=TRUE</formula>
    </cfRule>
  </conditionalFormatting>
  <conditionalFormatting sqref="E10:E13 E15">
    <cfRule type="expression" dxfId="8" priority="43">
      <formula>J10=TRUE</formula>
    </cfRule>
  </conditionalFormatting>
  <conditionalFormatting sqref="E19:E20">
    <cfRule type="expression" dxfId="7" priority="4">
      <formula>J19=TRUE</formula>
    </cfRule>
  </conditionalFormatting>
  <conditionalFormatting sqref="E22:E25">
    <cfRule type="expression" dxfId="6" priority="2">
      <formula>J22=TRUE</formula>
    </cfRule>
  </conditionalFormatting>
  <conditionalFormatting sqref="F10:F25">
    <cfRule type="expression" dxfId="5" priority="13">
      <formula>K10=TRUE</formula>
    </cfRule>
  </conditionalFormatting>
  <conditionalFormatting sqref="G10:G18">
    <cfRule type="expression" dxfId="4" priority="18">
      <formula>K10=TRUE</formula>
    </cfRule>
  </conditionalFormatting>
  <conditionalFormatting sqref="G21:G25">
    <cfRule type="expression" dxfId="3" priority="12">
      <formula>K21=TRUE</formula>
    </cfRule>
  </conditionalFormatting>
  <conditionalFormatting sqref="H10:H25">
    <cfRule type="expression" dxfId="2" priority="11">
      <formula>L10=TRUE</formula>
    </cfRule>
  </conditionalFormatting>
  <conditionalFormatting sqref="I10:I18">
    <cfRule type="expression" dxfId="1" priority="22">
      <formula>L10=TRUE</formula>
    </cfRule>
  </conditionalFormatting>
  <conditionalFormatting sqref="I21:I25">
    <cfRule type="expression" dxfId="0" priority="10">
      <formula>L21=TRUE</formula>
    </cfRule>
  </conditionalFormatting>
  <pageMargins left="0.7" right="0.7" top="0.75" bottom="0.75" header="0.3" footer="0.3"/>
  <pageSetup paperSize="9" scale="7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85725</xdr:rowOff>
                  </from>
                  <to>
                    <xdr:col>3</xdr:col>
                    <xdr:colOff>323850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Check Box 19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85725</xdr:rowOff>
                  </from>
                  <to>
                    <xdr:col>5</xdr:col>
                    <xdr:colOff>323850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6" name="Check Box 20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133350</xdr:rowOff>
                  </from>
                  <to>
                    <xdr:col>5</xdr:col>
                    <xdr:colOff>323850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7" name="Check Box 25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133350</xdr:rowOff>
                  </from>
                  <to>
                    <xdr:col>7</xdr:col>
                    <xdr:colOff>323850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8" name="Check Box 26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85725</xdr:rowOff>
                  </from>
                  <to>
                    <xdr:col>7</xdr:col>
                    <xdr:colOff>323850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9" name="Check Box 27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85725</xdr:rowOff>
                  </from>
                  <to>
                    <xdr:col>5</xdr:col>
                    <xdr:colOff>323850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0" name="Check Box 28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85725</xdr:rowOff>
                  </from>
                  <to>
                    <xdr:col>5</xdr:col>
                    <xdr:colOff>323850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1" name="Check Box 29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85725</xdr:rowOff>
                  </from>
                  <to>
                    <xdr:col>5</xdr:col>
                    <xdr:colOff>323850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2" name="Check Box 30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85725</xdr:rowOff>
                  </from>
                  <to>
                    <xdr:col>5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3" name="Check Box 31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85725</xdr:rowOff>
                  </from>
                  <to>
                    <xdr:col>5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4" name="Check Box 32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180975</xdr:rowOff>
                  </from>
                  <to>
                    <xdr:col>5</xdr:col>
                    <xdr:colOff>323850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5" name="Check Box 33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85725</xdr:rowOff>
                  </from>
                  <to>
                    <xdr:col>5</xdr:col>
                    <xdr:colOff>323850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6" name="Check Box 3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85725</xdr:rowOff>
                  </from>
                  <to>
                    <xdr:col>5</xdr:col>
                    <xdr:colOff>323850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7" name="Check Box 35">
              <controlPr defaultSize="0" autoFill="0" autoLine="0" autoPict="0">
                <anchor moveWithCells="1">
                  <from>
                    <xdr:col>7</xdr:col>
                    <xdr:colOff>104775</xdr:colOff>
                    <xdr:row>9</xdr:row>
                    <xdr:rowOff>85725</xdr:rowOff>
                  </from>
                  <to>
                    <xdr:col>7</xdr:col>
                    <xdr:colOff>323850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8" name="Check Box 36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180975</xdr:rowOff>
                  </from>
                  <to>
                    <xdr:col>7</xdr:col>
                    <xdr:colOff>323850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9" name="Check Box 37">
              <controlPr defaultSize="0" autoFill="0" autoLine="0" autoPict="0">
                <anchor moveWithCells="1">
                  <from>
                    <xdr:col>7</xdr:col>
                    <xdr:colOff>104775</xdr:colOff>
                    <xdr:row>12</xdr:row>
                    <xdr:rowOff>85725</xdr:rowOff>
                  </from>
                  <to>
                    <xdr:col>7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0" name="Check Box 38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85725</xdr:rowOff>
                  </from>
                  <to>
                    <xdr:col>7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1" name="Check Box 39">
              <controlPr defaultSize="0" autoFill="0" autoLine="0" autoPict="0">
                <anchor moveWithCells="1">
                  <from>
                    <xdr:col>7</xdr:col>
                    <xdr:colOff>104775</xdr:colOff>
                    <xdr:row>15</xdr:row>
                    <xdr:rowOff>85725</xdr:rowOff>
                  </from>
                  <to>
                    <xdr:col>7</xdr:col>
                    <xdr:colOff>323850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2" name="Check Box 40">
              <controlPr defaultSize="0" autoFill="0" autoLine="0" autoPict="0">
                <anchor moveWithCells="1">
                  <from>
                    <xdr:col>7</xdr:col>
                    <xdr:colOff>104775</xdr:colOff>
                    <xdr:row>16</xdr:row>
                    <xdr:rowOff>85725</xdr:rowOff>
                  </from>
                  <to>
                    <xdr:col>7</xdr:col>
                    <xdr:colOff>323850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3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85725</xdr:rowOff>
                  </from>
                  <to>
                    <xdr:col>7</xdr:col>
                    <xdr:colOff>323850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4" name="Check Box 57">
              <controlPr defaultSize="0" autoFill="0" autoLine="0" autoPict="0">
                <anchor moveWithCells="1">
                  <from>
                    <xdr:col>3</xdr:col>
                    <xdr:colOff>104775</xdr:colOff>
                    <xdr:row>10</xdr:row>
                    <xdr:rowOff>85725</xdr:rowOff>
                  </from>
                  <to>
                    <xdr:col>3</xdr:col>
                    <xdr:colOff>323850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5" name="Check Box 58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180975</xdr:rowOff>
                  </from>
                  <to>
                    <xdr:col>3</xdr:col>
                    <xdr:colOff>323850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26" name="Check Box 73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85725</xdr:rowOff>
                  </from>
                  <to>
                    <xdr:col>3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7" name="Check Box 80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85725</xdr:rowOff>
                  </from>
                  <to>
                    <xdr:col>3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8" name="Check Box 82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85725</xdr:rowOff>
                  </from>
                  <to>
                    <xdr:col>5</xdr:col>
                    <xdr:colOff>323850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29" name="Check Box 84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85725</xdr:rowOff>
                  </from>
                  <to>
                    <xdr:col>7</xdr:col>
                    <xdr:colOff>323850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0" name="Check Box 85">
              <controlPr defaultSize="0" autoFill="0" autoLine="0" autoPict="0">
                <anchor moveWithCells="1">
                  <from>
                    <xdr:col>7</xdr:col>
                    <xdr:colOff>104775</xdr:colOff>
                    <xdr:row>23</xdr:row>
                    <xdr:rowOff>85725</xdr:rowOff>
                  </from>
                  <to>
                    <xdr:col>7</xdr:col>
                    <xdr:colOff>323850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1" name="Check Box 86">
              <controlPr defaultSize="0" autoFill="0" autoLine="0" autoPict="0">
                <anchor moveWithCells="1">
                  <from>
                    <xdr:col>7</xdr:col>
                    <xdr:colOff>104775</xdr:colOff>
                    <xdr:row>24</xdr:row>
                    <xdr:rowOff>85725</xdr:rowOff>
                  </from>
                  <to>
                    <xdr:col>7</xdr:col>
                    <xdr:colOff>323850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2" name="Check Box 87">
              <controlPr defaultSize="0" autoFill="0" autoLine="0" autoPict="0">
                <anchor moveWithCells="1">
                  <from>
                    <xdr:col>5</xdr:col>
                    <xdr:colOff>104775</xdr:colOff>
                    <xdr:row>24</xdr:row>
                    <xdr:rowOff>85725</xdr:rowOff>
                  </from>
                  <to>
                    <xdr:col>5</xdr:col>
                    <xdr:colOff>323850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3" name="Check Box 88">
              <controlPr defaultSize="0" autoFill="0" autoLine="0" autoPict="0">
                <anchor moveWithCells="1">
                  <from>
                    <xdr:col>5</xdr:col>
                    <xdr:colOff>104775</xdr:colOff>
                    <xdr:row>13</xdr:row>
                    <xdr:rowOff>85725</xdr:rowOff>
                  </from>
                  <to>
                    <xdr:col>5</xdr:col>
                    <xdr:colOff>323850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4" name="Check Box 89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85725</xdr:rowOff>
                  </from>
                  <to>
                    <xdr:col>7</xdr:col>
                    <xdr:colOff>323850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5" name="Check Box 90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85725</xdr:rowOff>
                  </from>
                  <to>
                    <xdr:col>7</xdr:col>
                    <xdr:colOff>323850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6" name="Check Box 91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133350</xdr:rowOff>
                  </from>
                  <to>
                    <xdr:col>3</xdr:col>
                    <xdr:colOff>323850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7" name="Check Box 93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85725</xdr:rowOff>
                  </from>
                  <to>
                    <xdr:col>3</xdr:col>
                    <xdr:colOff>323850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8" name="Check Box 94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85725</xdr:rowOff>
                  </from>
                  <to>
                    <xdr:col>3</xdr:col>
                    <xdr:colOff>323850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39" name="Check Box 95">
              <controlPr defaultSize="0" autoFill="0" autoLine="0" autoPict="0">
                <anchor moveWithCells="1">
                  <from>
                    <xdr:col>3</xdr:col>
                    <xdr:colOff>104775</xdr:colOff>
                    <xdr:row>23</xdr:row>
                    <xdr:rowOff>85725</xdr:rowOff>
                  </from>
                  <to>
                    <xdr:col>3</xdr:col>
                    <xdr:colOff>323850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40" name="Check Box 96">
              <controlPr defaultSize="0" autoFill="0" autoLine="0" autoPict="0">
                <anchor moveWithCells="1">
                  <from>
                    <xdr:col>3</xdr:col>
                    <xdr:colOff>104775</xdr:colOff>
                    <xdr:row>24</xdr:row>
                    <xdr:rowOff>85725</xdr:rowOff>
                  </from>
                  <to>
                    <xdr:col>3</xdr:col>
                    <xdr:colOff>323850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1" name="Check Box 97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85725</xdr:rowOff>
                  </from>
                  <to>
                    <xdr:col>3</xdr:col>
                    <xdr:colOff>323850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2" name="Check Box 98">
              <controlPr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85725</xdr:rowOff>
                  </from>
                  <to>
                    <xdr:col>5</xdr:col>
                    <xdr:colOff>323850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4"/>
  </sheetPr>
  <dimension ref="A2:U26"/>
  <sheetViews>
    <sheetView workbookViewId="0">
      <selection activeCell="M9" sqref="M9"/>
    </sheetView>
  </sheetViews>
  <sheetFormatPr defaultRowHeight="18.75"/>
  <cols>
    <col min="1" max="1" width="8.75" style="40"/>
    <col min="2" max="21" width="5.75" customWidth="1"/>
  </cols>
  <sheetData>
    <row r="2" spans="1:21">
      <c r="A2" s="38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>
      <c r="A3" s="39"/>
      <c r="B3" s="32" t="s">
        <v>131</v>
      </c>
      <c r="C3" s="32" t="s">
        <v>132</v>
      </c>
      <c r="D3" s="32" t="s">
        <v>133</v>
      </c>
      <c r="E3" s="32" t="s">
        <v>134</v>
      </c>
      <c r="F3" s="32" t="s">
        <v>135</v>
      </c>
      <c r="G3" s="32" t="s">
        <v>136</v>
      </c>
      <c r="H3" s="32" t="s">
        <v>137</v>
      </c>
      <c r="I3" s="32" t="s">
        <v>138</v>
      </c>
      <c r="J3" s="32" t="s">
        <v>139</v>
      </c>
      <c r="K3" s="32" t="s">
        <v>140</v>
      </c>
      <c r="L3" s="32" t="s">
        <v>142</v>
      </c>
      <c r="M3" s="32" t="s">
        <v>143</v>
      </c>
      <c r="N3" s="32" t="s">
        <v>144</v>
      </c>
      <c r="O3" s="32" t="s">
        <v>145</v>
      </c>
      <c r="P3" s="32" t="s">
        <v>146</v>
      </c>
      <c r="Q3" s="32" t="s">
        <v>147</v>
      </c>
      <c r="R3" s="32" t="s">
        <v>166</v>
      </c>
      <c r="S3" s="32" t="s">
        <v>167</v>
      </c>
      <c r="T3" s="32" t="s">
        <v>168</v>
      </c>
      <c r="U3" s="32" t="s">
        <v>169</v>
      </c>
    </row>
    <row r="4" spans="1:21">
      <c r="A4" s="36" t="s">
        <v>165</v>
      </c>
      <c r="B4" s="45"/>
      <c r="C4" s="46"/>
      <c r="D4" s="33"/>
      <c r="E4" s="33"/>
      <c r="F4" s="33"/>
      <c r="G4" s="33"/>
      <c r="H4" s="33"/>
      <c r="I4" s="33"/>
      <c r="J4" s="33"/>
      <c r="K4" s="33"/>
      <c r="L4" s="33"/>
      <c r="M4" s="33"/>
      <c r="N4" s="37"/>
      <c r="O4" s="37"/>
      <c r="P4" s="37"/>
      <c r="Q4" s="37"/>
      <c r="R4" s="37"/>
      <c r="S4" s="37"/>
      <c r="T4" s="37"/>
      <c r="U4" s="37"/>
    </row>
    <row r="5" spans="1:21">
      <c r="A5" s="36" t="s">
        <v>141</v>
      </c>
      <c r="B5" s="45"/>
      <c r="C5" s="46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43"/>
      <c r="R5" s="43"/>
      <c r="S5" s="43"/>
      <c r="T5" s="43"/>
      <c r="U5" s="43"/>
    </row>
    <row r="6" spans="1:21">
      <c r="A6" s="41"/>
      <c r="B6" s="34"/>
      <c r="C6" s="35"/>
      <c r="D6" s="34"/>
      <c r="E6" s="35"/>
      <c r="F6" s="34"/>
      <c r="G6" s="34"/>
      <c r="H6" s="34"/>
      <c r="I6" s="34"/>
      <c r="J6" s="35"/>
      <c r="K6" s="34"/>
      <c r="L6" s="34"/>
      <c r="M6" s="34"/>
      <c r="N6" s="42"/>
      <c r="O6" s="35"/>
      <c r="P6" s="35"/>
      <c r="Q6" s="53"/>
      <c r="R6" s="53"/>
      <c r="S6" s="53"/>
      <c r="T6" s="53"/>
      <c r="U6" s="53"/>
    </row>
    <row r="7" spans="1:21">
      <c r="A7" s="41"/>
      <c r="C7" s="44"/>
      <c r="J7" s="44"/>
      <c r="O7" s="44"/>
    </row>
    <row r="8" spans="1:21">
      <c r="A8" s="41"/>
      <c r="B8" s="44"/>
      <c r="C8" s="44"/>
      <c r="O8" s="44"/>
    </row>
    <row r="9" spans="1:21">
      <c r="A9" s="47"/>
      <c r="B9" s="44"/>
      <c r="D9" s="44"/>
      <c r="E9" s="44"/>
      <c r="F9" s="44"/>
      <c r="G9" s="44"/>
      <c r="H9" s="44"/>
      <c r="I9" s="44"/>
      <c r="J9" s="44"/>
      <c r="K9" s="44"/>
      <c r="N9" s="44"/>
      <c r="O9" s="44"/>
      <c r="Q9" s="44"/>
      <c r="R9" s="44"/>
      <c r="S9" s="44"/>
    </row>
    <row r="10" spans="1:21">
      <c r="A10" s="47"/>
      <c r="B10" s="44"/>
      <c r="D10" s="44"/>
      <c r="F10" s="44"/>
      <c r="H10" s="44"/>
      <c r="J10" s="44"/>
      <c r="N10" s="44"/>
      <c r="O10" s="44"/>
      <c r="Q10" s="44"/>
      <c r="R10" s="44"/>
      <c r="S10" s="44"/>
    </row>
    <row r="11" spans="1:21">
      <c r="B11" s="44"/>
      <c r="O11" s="44"/>
      <c r="Q11" s="44"/>
      <c r="R11" s="44"/>
      <c r="S11" s="44"/>
    </row>
    <row r="12" spans="1:21">
      <c r="A12" s="47"/>
      <c r="B12" s="44"/>
      <c r="D12" s="44"/>
      <c r="F12" s="44"/>
      <c r="H12" s="44"/>
    </row>
    <row r="13" spans="1:21">
      <c r="A13" s="47"/>
      <c r="B13" s="44"/>
      <c r="D13" s="44"/>
      <c r="F13" s="44"/>
      <c r="H13" s="44"/>
      <c r="J13" s="44"/>
      <c r="N13" s="44"/>
      <c r="O13" s="44"/>
      <c r="Q13" s="44"/>
      <c r="R13" s="44"/>
      <c r="S13" s="44"/>
    </row>
    <row r="14" spans="1:21">
      <c r="A14" s="48"/>
      <c r="B14" s="44"/>
    </row>
    <row r="15" spans="1:21">
      <c r="B15" s="44"/>
      <c r="C15" s="44"/>
      <c r="O15" s="44"/>
    </row>
    <row r="16" spans="1:21">
      <c r="B16" s="44"/>
      <c r="C16" s="44"/>
      <c r="D16" s="44"/>
      <c r="F16" s="44"/>
      <c r="H16" s="44"/>
      <c r="K16" s="44"/>
      <c r="M16" s="44"/>
      <c r="O16" s="44"/>
    </row>
    <row r="17" spans="1:19">
      <c r="C17" s="44"/>
      <c r="D17" s="44"/>
      <c r="F17" s="44"/>
      <c r="G17" s="44"/>
      <c r="H17" s="44"/>
      <c r="I17" s="44"/>
      <c r="K17" s="44"/>
      <c r="L17" s="44"/>
      <c r="M17" s="44"/>
      <c r="N17" s="44"/>
    </row>
    <row r="18" spans="1:19">
      <c r="A18" s="47"/>
      <c r="B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Q18" s="44"/>
      <c r="R18" s="44"/>
      <c r="S18" s="44"/>
    </row>
    <row r="19" spans="1:19">
      <c r="D19" s="44"/>
      <c r="E19" s="44"/>
      <c r="F19" s="44"/>
      <c r="G19" s="44"/>
      <c r="H19" s="44"/>
      <c r="I19" s="44"/>
      <c r="K19" s="44"/>
      <c r="L19" s="44"/>
      <c r="M19" s="44"/>
      <c r="N19" s="44"/>
      <c r="O19" s="44"/>
      <c r="Q19" s="44"/>
      <c r="R19" s="44"/>
      <c r="S19" s="44"/>
    </row>
    <row r="20" spans="1:19">
      <c r="D20" s="44"/>
      <c r="E20" s="44"/>
      <c r="F20" s="44"/>
      <c r="G20" s="44"/>
      <c r="H20" s="44"/>
      <c r="I20" s="44"/>
      <c r="J20" s="44"/>
      <c r="K20" s="44"/>
      <c r="N20" s="44"/>
    </row>
    <row r="21" spans="1:19">
      <c r="A21" s="48"/>
      <c r="D21" s="44"/>
      <c r="F21" s="44"/>
      <c r="H21" s="44"/>
      <c r="J21" s="44"/>
      <c r="N21" s="44"/>
      <c r="O21" s="44"/>
      <c r="Q21" s="44"/>
      <c r="R21" s="44"/>
      <c r="S21" s="44"/>
    </row>
    <row r="22" spans="1:19">
      <c r="D22" s="44"/>
      <c r="E22" s="44"/>
      <c r="F22" s="44"/>
      <c r="G22" s="44"/>
      <c r="H22" s="44"/>
      <c r="I22" s="44"/>
      <c r="J22" s="44"/>
      <c r="K22" s="44"/>
      <c r="N22" s="44"/>
      <c r="O22" s="44"/>
      <c r="Q22" s="44"/>
      <c r="R22" s="44"/>
      <c r="S22" s="44"/>
    </row>
    <row r="23" spans="1:19">
      <c r="D23" s="44"/>
      <c r="H23" s="44"/>
      <c r="O23" s="44"/>
    </row>
    <row r="24" spans="1:19">
      <c r="D24" s="44"/>
    </row>
    <row r="25" spans="1:19">
      <c r="D25" s="44"/>
      <c r="F25" s="44"/>
    </row>
    <row r="26" spans="1:19">
      <c r="P26" s="4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治験等研究経費ポイント算出表yakuzai</vt:lpstr>
      <vt:lpstr>治験薬管理経費ポイント算出表</vt:lpstr>
      <vt:lpstr>スケジュール確認</vt:lpstr>
      <vt:lpstr>治験等研究経費ポイント算出表yakuzai!Print_Area</vt:lpstr>
      <vt:lpstr>治験薬管理経費ポイント算出表!Print_Area</vt:lpstr>
      <vt:lpstr>治験等研究経費ポイント算出表yakuzai!Print_Titles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中央薬剤治験2</cp:lastModifiedBy>
  <cp:lastPrinted>2021-01-19T00:46:36Z</cp:lastPrinted>
  <dcterms:created xsi:type="dcterms:W3CDTF">2015-06-05T18:19:34Z</dcterms:created>
  <dcterms:modified xsi:type="dcterms:W3CDTF">2025-05-21T04:21:58Z</dcterms:modified>
</cp:coreProperties>
</file>